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8415" tabRatio="816" firstSheet="2" activeTab="3"/>
  </bookViews>
  <sheets>
    <sheet name="Docente orientador" sheetId="1" r:id="rId1"/>
    <sheet name="Rector Director rural" sheetId="2" r:id="rId2"/>
    <sheet name="Coordinador" sheetId="3" r:id="rId3"/>
    <sheet name="Docente Preescolar" sheetId="4" r:id="rId4"/>
    <sheet name="Docente Básica Primaria" sheetId="5" r:id="rId5"/>
    <sheet name="Docente Básica Secundaria" sheetId="6" r:id="rId6"/>
    <sheet name="Docente Media" sheetId="7" r:id="rId7"/>
  </sheets>
  <definedNames>
    <definedName name="_xlnm.Print_Area" localSheetId="0">'Docente orientador'!$A$1:$AO$87</definedName>
    <definedName name="_xlnm.Print_Titles" localSheetId="0">'Docente orientador'!$1:$3</definedName>
  </definedNames>
  <calcPr fullCalcOnLoad="1"/>
</workbook>
</file>

<file path=xl/comments1.xml><?xml version="1.0" encoding="utf-8"?>
<comments xmlns="http://schemas.openxmlformats.org/spreadsheetml/2006/main">
  <authors>
    <author>Gabriel Bernal</author>
  </authors>
  <commentList>
    <comment ref="G12" authorId="0">
      <text>
        <r>
          <rPr>
            <b/>
            <sz val="9"/>
            <rFont val="Tahoma"/>
            <family val="2"/>
          </rPr>
          <t>Diligencie la fecha usando el siguiente formato:
dd/mm/aaaa</t>
        </r>
      </text>
    </comment>
    <comment ref="E29" authorId="0">
      <text>
        <r>
          <rPr>
            <b/>
            <sz val="9"/>
            <rFont val="Tahoma"/>
            <family val="2"/>
          </rPr>
          <t>Diligencie la fecha usando el siguiente formato:
dd/mm/aaaa</t>
        </r>
      </text>
    </comment>
    <comment ref="O29" authorId="0">
      <text>
        <r>
          <rPr>
            <b/>
            <sz val="9"/>
            <rFont val="Tahoma"/>
            <family val="2"/>
          </rPr>
          <t>Diligencie la fecha usando el siguiente formato:
dd/mm/aaaa</t>
        </r>
      </text>
    </comment>
    <comment ref="C10" authorId="0">
      <text>
        <r>
          <rPr>
            <b/>
            <sz val="9"/>
            <rFont val="Tahoma"/>
            <family val="2"/>
          </rPr>
          <t>Ingrese el número de identificación sin utilizar puntos ni comas.</t>
        </r>
      </text>
    </comment>
    <comment ref="C24" authorId="0">
      <text>
        <r>
          <rPr>
            <b/>
            <sz val="9"/>
            <rFont val="Tahoma"/>
            <family val="2"/>
          </rPr>
          <t>Ingrese el número de identificación sin utilizar puntos ni comas.</t>
        </r>
      </text>
    </comment>
  </commentList>
</comments>
</file>

<file path=xl/sharedStrings.xml><?xml version="1.0" encoding="utf-8"?>
<sst xmlns="http://schemas.openxmlformats.org/spreadsheetml/2006/main" count="1149" uniqueCount="443">
  <si>
    <t>Establece relaciones con distintas instituciones para intercambiar experiencias y recibir apoyo en el campo de la orientación escolar.</t>
  </si>
  <si>
    <t>Orienta a los diferentes estamentos de la institución educativa en la comprensión, intervención y seguimiento oportuno de las manifestaciones psicosociales individuales o grupales de los miembros de la comunidad educativa.</t>
  </si>
  <si>
    <t>Escucha a los demásy expresa las ideas y opiniones de forma clara a través del lenguaje escrito o hablado; logra respuestas oportunas y efectivas de sus interlocutores para alcanzar los objetivos institucionales.</t>
  </si>
  <si>
    <t>Participa en equipos de trabajo y promueve acciones e iniciativas que estimulen la cooperación efectiva y la participación productiva entre los integrantes de la comunidad educativa.</t>
  </si>
  <si>
    <t>Convivencia institucional</t>
  </si>
  <si>
    <t>De periodo de prueba</t>
  </si>
  <si>
    <t>Fecha final:</t>
  </si>
  <si>
    <t># días licencias e incapacidades</t>
  </si>
  <si>
    <t># Total de días valorados</t>
  </si>
  <si>
    <t>Participa en la formulación, revisión y actualización de Proyecto Educativo Institucional y el Plan Operativo Anual.</t>
  </si>
  <si>
    <t>Contribuye en el proceso de evaluación de la gestión y en la definición de los planes de mejoramiento institucional.</t>
  </si>
  <si>
    <t>Colabora en la definición de formas y canales de participación de la comunidad educativa para cumplir objetivos institucionales.</t>
  </si>
  <si>
    <t>Colabora con la dirección para crear un clima organizacional favorable para los procesos académicos y administrativos.</t>
  </si>
  <si>
    <t>Desarolla estrategias e instrumentos destinados a promover y evaluar la convivencia institucional.</t>
  </si>
  <si>
    <t>Participa en la definición de programas orientados al desarrollo de la cultura organizacional de la institución.</t>
  </si>
  <si>
    <t>Diagnóstico y orientación</t>
  </si>
  <si>
    <t>Evalúa y monitorea psicopedagógicamente a los estudiantes remitidos por los docentes y determina el curso de acción a seguir.</t>
  </si>
  <si>
    <t>Atiende la consulta personal sobre aspectos psicológicos y sociales demandados por estudiantes y padres de familia.</t>
  </si>
  <si>
    <t>Asesora el diseño de estrategias e instrumentos de evaluación acordes con las características de los estudiantes.</t>
  </si>
  <si>
    <t>Identifica factores de riesgo psicosocial que afectan la vida escolar de los estudiantes y propone estrategias de intervención.</t>
  </si>
  <si>
    <t>Diseña e implementa estrategias de orientación vocacional y desarrollo de carrera.</t>
  </si>
  <si>
    <t>Presenta informes para las instancias colegiadas en las que se definen políticas académicas.</t>
  </si>
  <si>
    <t>Gestión comunitaria</t>
  </si>
  <si>
    <t>Diseña y pone en marcha la escuela de padres para apoyar a las familias en la orientación psicológica, social y académica de los estudiantes.</t>
  </si>
  <si>
    <t>Promueve la convivencia y la resolución pacífica de los conflictos suscitados en la vida escolar de los estudiantes.</t>
  </si>
  <si>
    <t>Promueve el buen trato y las relaciones armónicas entre los miembros de la comunidad educativa.</t>
  </si>
  <si>
    <t>Nombre y firma del evaluado:</t>
  </si>
  <si>
    <t>Nombre y firma del evaluador:</t>
  </si>
  <si>
    <t>Tipo de evaluación:</t>
  </si>
  <si>
    <t>Año escolar:</t>
  </si>
  <si>
    <t>Antioquia</t>
  </si>
  <si>
    <t>Arauca</t>
  </si>
  <si>
    <t>Atlántico</t>
  </si>
  <si>
    <t>Bogotá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</si>
  <si>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</si>
  <si>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</si>
  <si>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</si>
  <si>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</si>
  <si>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</si>
  <si>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</si>
  <si>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</si>
  <si>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</si>
  <si>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</si>
  <si>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</si>
  <si>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</si>
  <si>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</si>
  <si>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</si>
  <si>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</si>
  <si>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</si>
  <si>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</si>
  <si>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</si>
  <si>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</si>
  <si>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</si>
  <si>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</si>
  <si>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 Isla</t>
  </si>
  <si>
    <t>Santander</t>
  </si>
  <si>
    <t>Vichada</t>
  </si>
  <si>
    <t>Amazonas</t>
  </si>
  <si>
    <t>1. IDENTIFICACIÓN DEL DIRECTIVO DOCENTE EVALUADO</t>
  </si>
  <si>
    <t>3. CALIFICACIÓN TOTAL (100%)</t>
  </si>
  <si>
    <t>Calificación</t>
  </si>
  <si>
    <t>Percibe las necesidades de las personas con quienes interactúa y actúa acorde con dichas necesidades.</t>
  </si>
  <si>
    <t>Gestión Directiva</t>
  </si>
  <si>
    <t>Gestión Académica</t>
  </si>
  <si>
    <t>Desempeños</t>
  </si>
  <si>
    <t>Tipo de evaluación</t>
  </si>
  <si>
    <t>Sexo</t>
  </si>
  <si>
    <t>Firma</t>
  </si>
  <si>
    <t>Evaluado</t>
  </si>
  <si>
    <t>Evaluador</t>
  </si>
  <si>
    <t>Nombre</t>
  </si>
  <si>
    <t>República de Colombia
Ministerio de Educación Nacional</t>
  </si>
  <si>
    <t>Fecha de nacimiento:</t>
  </si>
  <si>
    <t>Apellidos y nombres:</t>
  </si>
  <si>
    <t>M</t>
  </si>
  <si>
    <t>F</t>
  </si>
  <si>
    <t>CC:</t>
  </si>
  <si>
    <t>Nombre:</t>
  </si>
  <si>
    <t>Zona:</t>
  </si>
  <si>
    <t>Zona</t>
  </si>
  <si>
    <t>Rural</t>
  </si>
  <si>
    <t>Urbana</t>
  </si>
  <si>
    <t>La Guajira</t>
  </si>
  <si>
    <t>Vaupés</t>
  </si>
  <si>
    <t>Valle</t>
  </si>
  <si>
    <t>Fecha inicio:</t>
  </si>
  <si>
    <t>Ciudad y fecha:</t>
  </si>
  <si>
    <t>PRIMERA PARTE: APERTURA DEL PROCESO</t>
  </si>
  <si>
    <t>Cargo:</t>
  </si>
  <si>
    <t>Código DANE:</t>
  </si>
  <si>
    <t>Sexo:</t>
  </si>
  <si>
    <t>VALORACIÓN FINAL DE DESEMPEÑO</t>
  </si>
  <si>
    <t>Competencias</t>
  </si>
  <si>
    <t>Protocolo de Evaluación de Docentes y Directivos Docentes</t>
  </si>
  <si>
    <t>Municipio:</t>
  </si>
  <si>
    <t>Departamento:</t>
  </si>
  <si>
    <t>Planeación y organización</t>
  </si>
  <si>
    <t>Construcción de clima</t>
  </si>
  <si>
    <t>Liderazgo</t>
  </si>
  <si>
    <t>Sensibilidad interpersonal</t>
  </si>
  <si>
    <t>Comunicación asertiva</t>
  </si>
  <si>
    <t>Trabajo en equipo</t>
  </si>
  <si>
    <t>Negociación y mediación</t>
  </si>
  <si>
    <t>Departamento</t>
  </si>
  <si>
    <t>2. IDENTIFICACIÓN DEL ESTABLECIMIENTO EDUCATIVO</t>
  </si>
  <si>
    <t>3. IDENTIFICACIÓN DEL EVALUADOR</t>
  </si>
  <si>
    <t>4. PERIODO DE EVALUACIÓN</t>
  </si>
  <si>
    <t>Tipo de contribución</t>
  </si>
  <si>
    <t>Individual</t>
  </si>
  <si>
    <t>Institucional</t>
  </si>
  <si>
    <t>Regional/Nacional</t>
  </si>
  <si>
    <t>Nota: El evaluado debe conservar una copia firmada de esta evaluación</t>
  </si>
  <si>
    <t>1. ÁREA FUNCIONAL (100%)</t>
  </si>
  <si>
    <t>CALIFICACIÓN ÁREA FUNCIONAL (100%)</t>
  </si>
  <si>
    <t>Observación</t>
  </si>
  <si>
    <t>Competencias funcionales (100%)</t>
  </si>
  <si>
    <t>Docente orientador</t>
  </si>
  <si>
    <t>5. FIRMAS DE APERTURA DEL PROCESO</t>
  </si>
  <si>
    <t xml:space="preserve">2. ÁREA COMPORTAMENTAL </t>
  </si>
  <si>
    <t>SEGUNDA PARTE: VALORACIÓN DE COMPETENCIAS Y DESEMPEÑOS</t>
  </si>
  <si>
    <t>TERCERA PARTE: NOTIFICACIÓN</t>
  </si>
  <si>
    <t xml:space="preserve">1. CONSTANCIA DE NOTIFICACIÓN DE LA EVALUACIÓN </t>
  </si>
  <si>
    <t>En la fecha _________________________________ se le notifica a _____________________________________________ el resultado total de la evaluación del Período de Prueba en el año escolar ____________. Se le entrega copia del resultado y se le informa que ante el mismo proceden los recursos de reposición y apelación, dentro de los cinco (5) días hábiles siguientes a esta notificación.</t>
  </si>
  <si>
    <t>Directivo Docente - Rector o Director Rural</t>
  </si>
  <si>
    <t>Fecha valoración:</t>
  </si>
  <si>
    <t># días licencias e incapacidades:</t>
  </si>
  <si>
    <t># días valoración:</t>
  </si>
  <si>
    <t>Sucre</t>
  </si>
  <si>
    <t>Total días valorados:</t>
  </si>
  <si>
    <t>Tolima</t>
  </si>
  <si>
    <t xml:space="preserve">                                            Competencias funcionales (100%)</t>
  </si>
  <si>
    <t>Dirige la formulación, revisión y actualización del PEI, el Plan Operativo Anual y Plan de Mejoramiento Institucional.</t>
  </si>
  <si>
    <t>Establece canales de comunicación para el desarrollo de la planeación y dirección de la institución.</t>
  </si>
  <si>
    <t>Permite la participación de la comunidad educativa en acciones orientadas al cumplimiento de objetivos institucionales.</t>
  </si>
  <si>
    <t>Lidera el trabajo en equipo del personal directivo, docente y administrativo.</t>
  </si>
  <si>
    <t>Monitorea y evalúa las metas y objetivos del  Plan Operativo Anual y del Plan de Mejoramiento Institucional.</t>
  </si>
  <si>
    <t>Usa datos e información para tomar decisiones institucionales de manera responsable.</t>
  </si>
  <si>
    <t>Promueve un clima armónico en las relaciones entre los miembros de la comunidad educativa.</t>
  </si>
  <si>
    <t>Da a conocer y hace cumplir las normas de convivencia definidas para la institución.</t>
  </si>
  <si>
    <t>Mantiene un clima de igualdad de oportunidades para todas las personas que se encuentran bajo su dirección.</t>
  </si>
  <si>
    <t>Gestión Administrativa y financiera</t>
  </si>
  <si>
    <t>Orienta los análisis y ajustes en los procesos de matrícula, archivo académico y boletines de desempeño de los estudiantes.</t>
  </si>
  <si>
    <t>Diseña estrategias de administración participativas orientadas al mejoramiento continuo de la calidad académica.</t>
  </si>
  <si>
    <t>Define procedimientos para asegurar la disponibilidad de recursos pedagógicos.</t>
  </si>
  <si>
    <t>Garantiza buenas condiciones de infraestructura y dotación para una adecuada prestación de los servicios.</t>
  </si>
  <si>
    <t>Monitorea, evalúa y controla el uso de los recursos.</t>
  </si>
  <si>
    <t>Focaliza el manejo  de los recursos financieros en áreas que benefician directamente la calidad académica de los estudiantes.</t>
  </si>
  <si>
    <t>Orienta el enfoque pedagógico, didáctico  y curricular definido en el Proyecto Educativo Institucional.</t>
  </si>
  <si>
    <t>Conoce e implementa los estándares básicos de competencias, los lineamientos y las orientaciones curriculares para las áreas y grados por el Ministerio de Educación Nacional.</t>
  </si>
  <si>
    <t>Evalúa periódicamente el plan de estudio y las estrategias pedagógicas para establecer ajustes y mejoras.</t>
  </si>
  <si>
    <t>Identifica fortalezas y oportunidades de mejoramiento académico, a partir de los resultados de la autoevaluación institucional.</t>
  </si>
  <si>
    <t>Estimula mecanismos de innovación pedagógica que permitan una mejora constante de los procesos académicos de la institución.</t>
  </si>
  <si>
    <t>Garantiza el seguimiento académico de los estudiantes, según la pertinencia de la formación recibida, el proceso de evaluación del aprendizaje, los problemas de aprendizaje, la promoción y recuperación y la  asistencia.</t>
  </si>
  <si>
    <t>Gestión Comunitaria</t>
  </si>
  <si>
    <t>Establece mecanismos de comunicación formal  entre los diferentes miembros de la institución.</t>
  </si>
  <si>
    <t>Diseña estrategias para conocer a los estudiantes y sus familias.</t>
  </si>
  <si>
    <t>Garantiza el uso de los espacios para gestionar  la convivencia y la resolución pacífica de los conflictos suscitados en la institución.</t>
  </si>
  <si>
    <t>Promueve la vinculación del entorno del estudiantes para orientar los procesos de enseñanza-aprendizaje.</t>
  </si>
  <si>
    <t xml:space="preserve">Establece relaciones con instituciones orientadas a la atención comunitaria que promueven el desarrollo de actividades educativas. </t>
  </si>
  <si>
    <t>Considera las necesidades del entorno en la formulación del plan anual, considerando la institución como parte integral del entorno.</t>
  </si>
  <si>
    <t>Orienta permanentemente a los estamentos de la comunidad educativa, hace seguimiento de metas y objetivos del PEI y de las actividades de la institución, retroalimenta oportunamente  e integra opiniones de otros.</t>
  </si>
  <si>
    <t>Escucha a los demás y expresa las ideas y opiniones de forma clara a través del lenguaje escrito o hablando y logra respuesta oportunas y efectivas de sus interlocutores para alcanzar los objetivos institucionales.</t>
  </si>
  <si>
    <t>Promueve acciones e iniciativas que incentiven y estimulen la cooperación efectiva, la participación productiva entre los docentes y demás integrantes de la comunidad educativa.</t>
  </si>
  <si>
    <t>TERCERA PARTE: NOTIFICACIÓN EVALUACIÓN</t>
  </si>
  <si>
    <t>INTERPRETACIÓN</t>
  </si>
  <si>
    <t>Optimización de recursos físicos y financieros</t>
  </si>
  <si>
    <t>En la fecha _________________________________ se le notifica a _____________________________________________ el resultado de la evaluación del Período de Prueba en el año escolar ____________. Se le entrega copia del resultado y se le informa que ante el mismo proceden los recursos de reposición y apelación, dentro de los cinco (5) días hábiles siguientes a esta notificación.</t>
  </si>
  <si>
    <t>En la fecha _________________________________ se le notifica a _____________________________________________ el resultado obtenido de la evaluación del Período de Prueba en el año escolar ____________. Se le entrega copia del resultado y se le informa que ante el mismo proceden los recursos de reposición y apelación, dentro de los cinco (5) días hábiles siguientes a esta notificación.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</si>
  <si>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</si>
  <si>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</si>
  <si>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</si>
  <si>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</si>
  <si>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</si>
  <si>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</si>
  <si>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</si>
  <si>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</si>
  <si>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</si>
  <si>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</si>
  <si>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</si>
  <si>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</si>
  <si>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</si>
  <si>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</si>
  <si>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</si>
  <si>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</si>
  <si>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</si>
  <si>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</si>
  <si>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</si>
  <si>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</si>
  <si>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</si>
  <si>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</si>
  <si>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</si>
  <si>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</si>
  <si>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</si>
  <si>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</si>
  <si>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</si>
  <si>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</si>
  <si>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</si>
  <si>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</si>
  <si>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</si>
  <si>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</si>
  <si>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</si>
  <si>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</si>
  <si>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</si>
  <si>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</si>
  <si>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</si>
  <si>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</si>
  <si>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</si>
  <si>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</si>
  <si>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</si>
  <si>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</si>
  <si>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</si>
  <si>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</si>
  <si>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</si>
  <si>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</si>
  <si>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</si>
  <si>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</si>
  <si>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</si>
  <si>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</si>
  <si>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</si>
  <si>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</si>
  <si>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</si>
  <si>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</si>
  <si>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</si>
  <si>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</si>
  <si>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</si>
  <si>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</si>
  <si>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</si>
  <si>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</si>
  <si>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</si>
  <si>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</si>
  <si>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</si>
  <si>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</si>
  <si>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</si>
  <si>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</si>
  <si>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</si>
  <si>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</si>
  <si>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</si>
  <si>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</si>
  <si>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</si>
  <si>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</si>
  <si>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</si>
  <si>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</si>
  <si>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</si>
  <si>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</si>
  <si>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</si>
  <si>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</si>
  <si>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</si>
  <si>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</si>
  <si>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</si>
  <si>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</si>
  <si>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</si>
  <si>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</si>
  <si>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</si>
  <si>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</si>
  <si>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</si>
  <si>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</si>
  <si>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</si>
  <si>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</si>
  <si>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</si>
  <si>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</si>
  <si>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</si>
  <si>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ZIPAQUIRA</t>
  </si>
  <si>
    <t>Directivo Docente - Coordinador</t>
  </si>
  <si>
    <t>de periodo de prueba</t>
  </si>
  <si>
    <t>B. Competencias funcionales (100%)</t>
  </si>
  <si>
    <t>Participa en la formulación y actualización del PEInstitucional, el Plan Operativo Anual y el Plan de Mejoramiento Institucional.</t>
  </si>
  <si>
    <t>Organiza, estimula y asigna  las actividades y responsabilidades concretas para garantizar el logro de las metas propuestas.</t>
  </si>
  <si>
    <t>Hace seguimiento a los planes y proyectos que ejecuta, verifica su cumplimiento y promueve acciones de mejoramiento que permitan cumplir con los objetivos institucionales.</t>
  </si>
  <si>
    <t>Comunica a los equipos de trabajo a su cargo los criterios y contenidos del plan de trabajo con claridad y antelación.</t>
  </si>
  <si>
    <t>Evalúa los resultados de su gestión y del equipo, y establece alternativas de mejoramiento.</t>
  </si>
  <si>
    <t>Anticipa situaciones críticas e identifica oportunidades para mejorar y fortalecer la ejecución de planes y proyectos.</t>
  </si>
  <si>
    <t xml:space="preserve">Favorece las acciones orientadas a la inclusión de todos los miembros de la comunidad educativa. </t>
  </si>
  <si>
    <t>Diseña una política de gestión académica.</t>
  </si>
  <si>
    <t>Orienta en el desarrollo de procesos administrativos para el desarrollo de lo académico  (matriculas, reportes académicos de los estudiantes, archivo, seguimiento a procesos, etc.).</t>
  </si>
  <si>
    <t>Apoya el trabajo de los docentes para incorporar el uso de TICs en sus prácticas educativas.</t>
  </si>
  <si>
    <t>Relaciona los recursos físicos y financieros disponibles para alcanzar los objetivos del PEI y del Plan De Mejoramiento Continuo.</t>
  </si>
  <si>
    <t>Promueve entre docentes y estudiantes el buen manejo y el uso racional de la infraestructura y los recursos del establecimiento.</t>
  </si>
  <si>
    <t>Gestiona ante el rector los recursos necesarios para el desarrollo de actividades docentes y proyectos pedagógicos.</t>
  </si>
  <si>
    <t>Coordina eficientemente las funciones y responsabilidades de los docentes de la institución.</t>
  </si>
  <si>
    <t>Apoya el desarrollo continuo de las competencias docentes de los profesores</t>
  </si>
  <si>
    <t>Orienta y retroalimenta periódicamente la actividad pedagógica de los docentes.</t>
  </si>
  <si>
    <t>Orienta y da directrices a los equipos docentes de las áreas y niveles en la construcción de criterios de evaluación del aprendizaje articulados a los estándares, el PEI y la reflexión académica y pedagógica del área.</t>
  </si>
  <si>
    <t>Dinamiza el funcionamiento de los comités de promoción y evaluación del aprendizaje de los estudiantes según el Decreto 1290/09.</t>
  </si>
  <si>
    <t>Hace seguimiento académico según la pertinencia de la formación recibida, el proceso de evaluación del aprendizaje, promoción y recuperación, los problemas de aprendizaje y su relación con los objetivos institucionales.</t>
  </si>
  <si>
    <t>Identifica fortalezas y oportunidades de mejoramiento pedagógico, a partir de los resultados de la autoevaluación institucional.</t>
  </si>
  <si>
    <t>Promueve la convivencia y la resolución pacífica de los conflictos suscitados en la institución.</t>
  </si>
  <si>
    <t>Promueve la vinculación  del proceso de enseñanza y de aprendizaje al conocimiento del entorno que rodea al estudiante.</t>
  </si>
  <si>
    <t xml:space="preserve">Establece relaciones con diferentes instituciones orientadas a la atención comunitaria y que promueven el desarrollo educativo. </t>
  </si>
  <si>
    <t>Apoya el desarrollo de convenios de cooperación y aprendizaje con instituciones educativas, comunitarias y empresariales.</t>
  </si>
  <si>
    <t>2. ÁREA COMPORTAMENTAL</t>
  </si>
  <si>
    <t>VALORACIÓN DE DESEMPEÑO</t>
  </si>
  <si>
    <t>TERCERA PARTE: NOTIFICACIÓN DE LA EVALUACIÓN</t>
  </si>
  <si>
    <t>Docente de Educación Preescolar</t>
  </si>
  <si>
    <t>Total días valorados</t>
  </si>
  <si>
    <t xml:space="preserve">                                                  Competencias funcionales (100%)</t>
  </si>
  <si>
    <t>Conoce y domina conocimientos sobre al desarrollo fisiológico y psicosocial de niñas y niños en la etapa de educación inicial para establecer relación con los procesos de enseñanza y aprendizaje.</t>
  </si>
  <si>
    <t>Participa en la reflexión y construcción de currículos para la educación inicial considerando la realidad contextual y la diversidad.</t>
  </si>
  <si>
    <t>Articula las áreas de conocimiento de este nivel educativo con el desarrollo de las dimensiones de las niñas y los niños.</t>
  </si>
  <si>
    <t>Planifica los procesos de enseñanza-aprendizaje teniendo en cuenta la formación por competencias y el desarrollo de dimensiones en las niñas y los niños.</t>
  </si>
  <si>
    <t>Planifica contenidos y actividades pedagógicas buscando la participación activa de los estudiantes y el aprendizaje significativo.</t>
  </si>
  <si>
    <t>Mantiene comunicación directa con los estudiantes para informarlos sobre su situación personal, social y académica (evaluaciones, disciplina, inasistencias, interacciones con el grupo, etc.).</t>
  </si>
  <si>
    <t>Didáctica</t>
  </si>
  <si>
    <t>Construye ambientes de aprendizaje que fomenten la autonomía y el comportamiento cooperativo en los estudiantes.</t>
  </si>
  <si>
    <t>Establece criterios pedagógicos y didácticos para articular las dimensiones del sujeto con los contenidos del nivel y el desarrollo del aprendizaje significativo y motivador.</t>
  </si>
  <si>
    <t>Selecciona y aplica métodos, procedimientos y medios pedagógicos que contribuyen al desarrollo cognitivo y social de niñas y niños.</t>
  </si>
  <si>
    <t>Define competencias  de aprendizaje para las niñas y los niños en este nivel educativo.</t>
  </si>
  <si>
    <t>Elabora instrumentos de seguimiento y evaluación, según los objetivos del grado y las competencias del nivel educativo.</t>
  </si>
  <si>
    <t>Realiza el seguimiento y la evaluación teniendo en cuenta un enfoque integral, flexible y formativo.</t>
  </si>
  <si>
    <t>Gestión Administrativa y Financiera</t>
  </si>
  <si>
    <t>Desarrolla su propuesta de formación según los principios  y objetivos del Proyecto Educativo Institucional.</t>
  </si>
  <si>
    <t>Participa en los procesos de mejoramiento continuo de la institución y apoya la gestión académica del ciclo de educación inicial para fortalecer el desarrollo social, afectivo y académico de las niñas y los niños.</t>
  </si>
  <si>
    <t>Participa con las diferentes instancias de la institución en los procesos de análisis y seguimiento a la situación académica, la formación ciudadana y el desarrollo de valores  de los estudiantes de este nivel educativo.</t>
  </si>
  <si>
    <t>Participa en los procesos de seguimiento y evaluación de la planeación institucional y de los procesos que se derivan de ella.</t>
  </si>
  <si>
    <t>Participa en la construcción de las orientaciones y lineamientos académicos y pedagógicos de la institución, conforme a los planteamientos del PEI, el Plan Operativo Anual y los objetivos institucionales.</t>
  </si>
  <si>
    <t>Participa en proyectos de mejoramiento continuo de la institución y apoya la gestión institucional del ciclo de educación inicial.</t>
  </si>
  <si>
    <t>Elabora material pedagógico y didáctico pertinente para las actividades académicas del nivel educativo.</t>
  </si>
  <si>
    <t xml:space="preserve">Utiliza recursos tecnológicos de la institución y el potencial didáctico de las TICs para el desarrollo de su práctica pedagógica. </t>
  </si>
  <si>
    <t>Contribuye con la evaluación de recursos físicos y tecnológicos, en función de la articulación de éstos con las prácticas educativas.</t>
  </si>
  <si>
    <t>Participa en la construcción de los acuerdos de convivencia al interior de la institución.</t>
  </si>
  <si>
    <t>Construye estrategias favorables para la resolución de conflictos entre los niños, teniendo como referente el manual de convivencia de la institución.</t>
  </si>
  <si>
    <t>Establece canales de comunicación directos con la familia para informar sobre el proceso formativo de las niñas y los niños y para que ésta participe en el proceso de formación de las niñas y los niños.</t>
  </si>
  <si>
    <t>Vincula el proceso de enseñanza-aprendizaje al conocimiento del entorno que rodea al estudiante.</t>
  </si>
  <si>
    <t>Establece relaciones con diferentes instituciones orientadas a la atención comunitaria y que promueven el desarrollo de actividades educativas.</t>
  </si>
  <si>
    <t>Desarrolla y ejecuta proyectos educativos relacionados con el nivel de educación inicial conjuntamente con las instituciones de la comunidad.</t>
  </si>
  <si>
    <t>Liderazgo Pedagógico</t>
  </si>
  <si>
    <t>Motiva y compromete activamente a los estudiantes con su proceso de aprendizaje y las actividades de la institución.
Promueve procesos permanentes de reflexión pedagógica que permitan articular los principios institucionales planteados en el Proyecto Educativo Institucional y las prácticas docentes.
Contribuye a la consolidación de una propuesta educativa y pedagógica institucional a partir de la reflexión y análisis crítico de las distintas prácticas educativas que se desarrollan.</t>
  </si>
  <si>
    <t>Sensibilidad Interpersonal</t>
  </si>
  <si>
    <t>Percibe las necesidades y forma de aprendizaje del grupo de estudiantes a su cargo, así como la realidad del entorno en el cual se moviliza dicho grupo y su influencia.</t>
  </si>
  <si>
    <t>Comunicación Asertiva</t>
  </si>
  <si>
    <t>Construye diferentes mecanismos de comunicación que permitan la interacción entre los distintos miembros de la comunidad educativa.
Escucha a los estudiantes, compañeros y directivos de la institución, y expresa sus ideas y opiniones de forma clara a través del lenguaje escrito o hablado; logra dar respuestas oportunas y efectivas para alcanzar los objetivos pedagógicos educativos.</t>
  </si>
  <si>
    <t>Trabajo en Equipo</t>
  </si>
  <si>
    <t>Colabora y coopera genuinamente con los demás docentes de la institución para el logro de un objetivo común, asegurando que la información compartida sea confiable y  fluya oportunamente entre las personas del grupo.
Promueve en los estudiantes la capacidad y el deseo de establecer interacciones con los otros (docentes, compañeros, directivos, comunidad educativa en general) y realiza trabajos de manera colectiva que contribuyan con su aprendizaje.</t>
  </si>
  <si>
    <t>Negociación y Mediación</t>
  </si>
  <si>
    <t>1. CONSTANCIA DE NOTIFICACIÓN DE LA EVALUACIÓN</t>
  </si>
  <si>
    <t>En la fecha _________________________________ se le notifica a _____________________________________________ el resultado obtenido de la evaluación del Período de prueba en el año escolar ____________. Se le entrega copia del resultado y se le informa que ante el mismo proceden los recursos de reposición y apelación, dentro de los cinco (5) días hábiles siguientes a esta notificación.</t>
  </si>
  <si>
    <t>Docente de Educación Básica Primaria</t>
  </si>
  <si>
    <t xml:space="preserve">                                                Competencias funcionales (100%)</t>
  </si>
  <si>
    <t>Conoce, domina y actualiza conocimientos referidos a las áreas disciplinares que desarrolla.</t>
  </si>
  <si>
    <t>Está actualizado en los procesos de enseñanza y aprendizaje en el campo de la educación básica primaria y los incorpora en su práctica docente.</t>
  </si>
  <si>
    <t>Articula los contenidos a los niveles de desarrollo de los estudiantes de este nivel educativo.</t>
  </si>
  <si>
    <t>Planifica los procesos de enseñanza-aprendizaje teniendo en cuenta la formación por competencias.</t>
  </si>
  <si>
    <t>Organiza los contenidos y actividades pedagógicas buscando la participación activa de los estudiantes y el aprendizaje significativo.</t>
  </si>
  <si>
    <t>Mantiene informados a los estudiantes de su situación personal y académica (evaluaciones, disciplina, inasistencias, etc.)</t>
  </si>
  <si>
    <t>Selecciona y aplica métodos, procedimientos y medios pedagógicos que contribuyen al desarrollo cognitivo y social de los estudiantes.</t>
  </si>
  <si>
    <t>Prepara actividades formativas que permitan relacionar los conceptos de las áreas con experiencias previas de los estudiantes.</t>
  </si>
  <si>
    <t>Evalúa teniendo en cuenta un enfoque integral, flexible y formativo.</t>
  </si>
  <si>
    <t>Elabora instrumentos de evaluación del aprendizaje según los objetivos del grado y las competencias del ciclo.</t>
  </si>
  <si>
    <t>Retroalimenta a las niñas y los niños a partir de los procesos de seguimiento y evaluación que realiza de cada uno de ellos.</t>
  </si>
  <si>
    <t>Desarrolla una propuesta de formación según los principios  y objetivos del Proyecto Educativo Institucional.</t>
  </si>
  <si>
    <t>Participa en los proyectos de mejoramiento continuo de la gestión institucional en la educación básica primaria.</t>
  </si>
  <si>
    <t>Participa en los comités de evaluación y promoción, en el análisis y seguimiento del desempeño escolar de los estudiantes.</t>
  </si>
  <si>
    <t>Contribuye a que la institución reúna y preserve condiciones físicas e higiénicas satisfactorias.</t>
  </si>
  <si>
    <t>Aprovecha y explora continuamente el potencial didáctico de las TICs según los objetivos y contenidos de este nivel educativo.</t>
  </si>
  <si>
    <t>Promueve la participación de la familia en el proceso de formación de los estudiantes.</t>
  </si>
  <si>
    <t>Construye estrategias para la resolución pacífica de conflictos entre los estudiantes , teniendo como referente el manual de convivencia de la institución.</t>
  </si>
  <si>
    <t>Reconoce el impacto de eventos ajenos al medio institucional sobre el proceso de enseñanza-aprendizaje y propone estrategias para su manejo adecuado.</t>
  </si>
  <si>
    <t>En la fecha _________________________________ se le notifica a _____________________________________________ el resultado de la evaluación del Período de prueba realizado en el año escolar ____________. Se le entrega copia del resultado y se le informa que ante el mismo proceden los recursos de reposición y apelación, dentro de los cinco (5) días hábiles siguientes a esta notificación.</t>
  </si>
  <si>
    <t>Área de desempeño</t>
  </si>
  <si>
    <t>Docente de Educación Básica Secundaria</t>
  </si>
  <si>
    <t>Ciencias naturales y educación ambiental</t>
  </si>
  <si>
    <t>Ciencias naturales y educación ambiental (Física)</t>
  </si>
  <si>
    <t>Ciencias naturales y educación ambiental (Química)</t>
  </si>
  <si>
    <t>Ciencias políticas y económicas</t>
  </si>
  <si>
    <t>Ciencias sociales</t>
  </si>
  <si>
    <t>Educación artística y cultural (Artes escénicas)</t>
  </si>
  <si>
    <t>Educación artística y cultural (Artes plásticas)</t>
  </si>
  <si>
    <t>Educación artística y cultural (Danzas)</t>
  </si>
  <si>
    <t>Educación artística y cultural (Música)</t>
  </si>
  <si>
    <t>Educación física, recreación y deportes</t>
  </si>
  <si>
    <t>Área de desempeño:</t>
  </si>
  <si>
    <t>¿Cuál? (otra)</t>
  </si>
  <si>
    <t>Educación religiosa</t>
  </si>
  <si>
    <t>Educación ética y en valores humanos</t>
  </si>
  <si>
    <t>Filosofía</t>
  </si>
  <si>
    <t>Humanidades y lengua castellana</t>
  </si>
  <si>
    <t>Humanidades y lengua extranjera</t>
  </si>
  <si>
    <t>Matémáticas</t>
  </si>
  <si>
    <t>Tecnología e informática</t>
  </si>
  <si>
    <t>Educación técnica</t>
  </si>
  <si>
    <t>Otra</t>
  </si>
  <si>
    <t xml:space="preserve">                                               Competencias funcionales (100%)</t>
  </si>
  <si>
    <t>Domina y actualiza los conceptos disciplinares en los que se desempeña.</t>
  </si>
  <si>
    <t>Establece relaciones entre los distintos conceptos disciplinares en el desarrollo de su práctica docente.</t>
  </si>
  <si>
    <t>Facilita la aplicación práctica de los conceptos disciplinares.</t>
  </si>
  <si>
    <t>Organiza la enseñanza de nociones disciplinares teniendo en cuenta el aprendizaje conceptual y  significativo.</t>
  </si>
  <si>
    <t>Diseña estrategias didácticas que apoyen el desarrollo de la reflexión, integración y aplicación de conceptos disciplinares.</t>
  </si>
  <si>
    <t>Establece estrategias didácticas que permiten la participación activa de los estudiantes en la construcción colectiva del conocimiento.</t>
  </si>
  <si>
    <t>Fomenta la autoevaluación en los estudiantes como mecanismo de seguimiento de su aprendizaje.</t>
  </si>
  <si>
    <t>Participa activamente en el seguimiento y evaluación de la planeación institucional y de los procesos que se derivan de ella.</t>
  </si>
  <si>
    <t>Promueve entre los estudiantes la participación en las instancias colegiadas.</t>
  </si>
  <si>
    <t>Utiliza recursos tecnológicos de la institución para el desarrollo de su práctica pedagógica.</t>
  </si>
  <si>
    <t>Aprovecha y explora continuamente el potencial didáctico de las TICs según los objetivos y contenidos de este ciclo educativo.</t>
  </si>
  <si>
    <t>Motiva y compromete activamente a los estudiantes con su proceso de aprendizaje y las actividades de la institución.</t>
  </si>
  <si>
    <t>Escucha a los estudiantes, compañeros y directivos de la institución, y expresa sus ideas y opiniones de forma clara a través del lenguaje escrito o hablado; logra dar respuestas oportunas y efectivas para alcanzar los objetivos pedagógicos educativos.</t>
  </si>
  <si>
    <t>Colabora y coopera genuinamente con los demás docentes de la institución para el logro de un objetivo común, asegurando que la información compartida sea confiable y  fluya oportunamente entre las personas del grupo.</t>
  </si>
  <si>
    <t>Docente de Educación Media</t>
  </si>
  <si>
    <t xml:space="preserve">                                                   Competencias funcionales (100%)</t>
  </si>
  <si>
    <t>Elabora en forma pertinente los conceptos disciplinares en el proceso enseñanza-aprendizaje.</t>
  </si>
  <si>
    <t>Prepara actividades formativas que permitan relacionar los conceptos disciplinares con experiencias previas de los estudiantes.</t>
  </si>
  <si>
    <t>Participa en los proyectos de mejoramiento continuo de la gestión institucional en la educación media.</t>
  </si>
  <si>
    <t>Aprovecha y explora continuamente el potencial didáctico de las TICs según los objetivos y contenidos de la educación media.</t>
  </si>
  <si>
    <t>TERCERA PARTE: NOTIFICACIÓN DE EVALUACIÓN</t>
  </si>
  <si>
    <t>Identifica los conflictos y promueve la resolución pacífica de éstos, con el fin de propiciar un clima de entendimiento y reconocimiento de las diferencias.</t>
  </si>
  <si>
    <t xml:space="preserve">Identifica los conflictos y promueve la resolución pacífica de éstos, con el fin de propiciar un clima de entendimiento y reconocimiento de las diferencias.
</t>
  </si>
  <si>
    <t>1. Planeación y organización</t>
  </si>
  <si>
    <t>2. Construcción de clima</t>
  </si>
  <si>
    <t>3. Diagnóstico y orientación</t>
  </si>
  <si>
    <t>4. Convivencia institucional</t>
  </si>
  <si>
    <t>2. Gestión estratégica</t>
  </si>
  <si>
    <t>3. Construcción de clima</t>
  </si>
  <si>
    <t>4. Orientación de la administración escolar</t>
  </si>
  <si>
    <t>5. Optimización recursos físicos y financieros</t>
  </si>
  <si>
    <t>6. Gestión del talento humano</t>
  </si>
  <si>
    <t>7. Pedagógica</t>
  </si>
  <si>
    <t>8. Mejoramiento continuo procesos académicos</t>
  </si>
  <si>
    <t>9. Comunicación y convicencia institucional</t>
  </si>
  <si>
    <t>10. Interacción con la comunidad y el entorno</t>
  </si>
  <si>
    <t>2.Gestión estratégica</t>
  </si>
  <si>
    <t>3.Construcción de clima</t>
  </si>
  <si>
    <t>4.Orientación de la administración escolar</t>
  </si>
  <si>
    <t>5.Optimización recursos físicos y financieros</t>
  </si>
  <si>
    <t>6.Gestión del talento humano</t>
  </si>
  <si>
    <t>7. Evaluación del aprendizaje</t>
  </si>
  <si>
    <t>8.Mejoramiento procesos académicos</t>
  </si>
  <si>
    <t>9.Comunicación y convicencia institucional</t>
  </si>
  <si>
    <t>10.Interacción con la comunidad y el entorno</t>
  </si>
  <si>
    <t>1.Dominio conceptual</t>
  </si>
  <si>
    <t xml:space="preserve">2.Planeación y organización académica </t>
  </si>
  <si>
    <t>3.Didáctica</t>
  </si>
  <si>
    <t>4.Seguimiento y evaluación del aprendizaje</t>
  </si>
  <si>
    <t>5.Apoyo al desarrollo de las niñas y los niños</t>
  </si>
  <si>
    <t>6.Apoyo a la gestión académica</t>
  </si>
  <si>
    <t>7.Administración de recursos</t>
  </si>
  <si>
    <t>8.Convivencia institucional</t>
  </si>
  <si>
    <t>9. Interacción con la comunidad y el entorno</t>
  </si>
  <si>
    <t>4.Evaluación del aprendizaje</t>
  </si>
  <si>
    <t>5.Apoyo a la gestión académica</t>
  </si>
  <si>
    <t>6.Administración de recursos</t>
  </si>
  <si>
    <t>7.Convivencia institucional</t>
  </si>
  <si>
    <t>8.Interacción con la comunidad y el entorno</t>
  </si>
  <si>
    <t xml:space="preserve">CALIFICACIÓN TOTAL = ∑PCFn  </t>
  </si>
  <si>
    <t xml:space="preserve">CALIFICACIÓN TOTAL =∑PCFn  </t>
  </si>
  <si>
    <t xml:space="preserve">CALIFICACIÓN TOTAL =  ∑PCFn   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</si>
</sst>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[$-240A]dddd\,\ dd&quot; de &quot;mmmm&quot; de &quot;yyyy"/>
    <numFmt numFmtId="180" formatCode="[$-240A]hh:mm:ss\ AM/PM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9"/>
      <color indexed="23"/>
      <name val="Calibri"/>
      <family val="2"/>
    </font>
    <font>
      <sz val="10"/>
      <color indexed="23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9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19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52" fillId="0" borderId="9" applyNumberFormat="0" applyFill="0" applyAlignment="0" applyProtection="0"/>
  </cellStyleXfs>
  <cellXfs count="716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9" fontId="10" fillId="0" borderId="10" xfId="55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9" fontId="10" fillId="0" borderId="12" xfId="55" applyNumberFormat="1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8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9" fontId="10" fillId="0" borderId="18" xfId="0" applyNumberFormat="1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9" fontId="10" fillId="0" borderId="18" xfId="55" applyNumberFormat="1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9" fontId="10" fillId="0" borderId="20" xfId="55" applyNumberFormat="1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9" fontId="10" fillId="0" borderId="22" xfId="55" applyNumberFormat="1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19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 locked="0"/>
    </xf>
    <xf numFmtId="9" fontId="1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9" fontId="10" fillId="0" borderId="0" xfId="55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9" fontId="10" fillId="0" borderId="10" xfId="55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9" fontId="10" fillId="0" borderId="12" xfId="55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9" fontId="8" fillId="0" borderId="0" xfId="55" applyNumberFormat="1" applyFont="1" applyFill="1" applyBorder="1" applyAlignment="1" applyProtection="1">
      <alignment vertical="center"/>
      <protection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19" borderId="0" xfId="0" applyFont="1" applyFill="1" applyBorder="1" applyAlignment="1" applyProtection="1">
      <alignment horizontal="center"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9" fontId="10" fillId="0" borderId="0" xfId="55" applyNumberFormat="1" applyFont="1" applyFill="1" applyBorder="1" applyAlignment="1" applyProtection="1">
      <alignment horizontal="center" vertical="center"/>
      <protection/>
    </xf>
    <xf numFmtId="9" fontId="10" fillId="0" borderId="0" xfId="0" applyNumberFormat="1" applyFont="1" applyFill="1" applyBorder="1" applyAlignment="1" applyProtection="1">
      <alignment horizontal="center" vertical="center"/>
      <protection/>
    </xf>
    <xf numFmtId="9" fontId="10" fillId="0" borderId="0" xfId="55" applyFont="1" applyFill="1" applyBorder="1" applyAlignment="1" applyProtection="1">
      <alignment horizontal="center" vertical="center"/>
      <protection/>
    </xf>
    <xf numFmtId="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9" fontId="10" fillId="0" borderId="18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9" fontId="10" fillId="0" borderId="18" xfId="55" applyNumberFormat="1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9" fontId="10" fillId="0" borderId="20" xfId="55" applyNumberFormat="1" applyFont="1" applyFill="1" applyBorder="1" applyAlignment="1" applyProtection="1">
      <alignment vertical="center"/>
      <protection/>
    </xf>
    <xf numFmtId="9" fontId="10" fillId="0" borderId="22" xfId="55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9" fontId="10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9" fontId="10" fillId="0" borderId="0" xfId="54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9" fontId="10" fillId="0" borderId="10" xfId="54" applyNumberFormat="1" applyFont="1" applyFill="1" applyBorder="1" applyAlignment="1" applyProtection="1">
      <alignment vertical="center"/>
      <protection/>
    </xf>
    <xf numFmtId="9" fontId="10" fillId="0" borderId="25" xfId="54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9" fontId="10" fillId="0" borderId="14" xfId="54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9" fontId="10" fillId="0" borderId="12" xfId="54" applyNumberFormat="1" applyFont="1" applyFill="1" applyBorder="1" applyAlignment="1" applyProtection="1">
      <alignment vertical="center"/>
      <protection/>
    </xf>
    <xf numFmtId="9" fontId="10" fillId="0" borderId="27" xfId="54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9" fontId="8" fillId="0" borderId="0" xfId="54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9" fontId="10" fillId="0" borderId="0" xfId="54" applyNumberFormat="1" applyFont="1" applyFill="1" applyBorder="1" applyAlignment="1" applyProtection="1">
      <alignment horizontal="center" vertical="center"/>
      <protection/>
    </xf>
    <xf numFmtId="9" fontId="10" fillId="0" borderId="0" xfId="54" applyFont="1" applyFill="1" applyBorder="1" applyAlignment="1" applyProtection="1">
      <alignment horizontal="center" vertical="center"/>
      <protection/>
    </xf>
    <xf numFmtId="0" fontId="53" fillId="30" borderId="0" xfId="0" applyFont="1" applyFill="1" applyBorder="1" applyAlignment="1" applyProtection="1">
      <alignment horizontal="left" vertical="center"/>
      <protection/>
    </xf>
    <xf numFmtId="0" fontId="54" fillId="30" borderId="0" xfId="0" applyFont="1" applyFill="1" applyBorder="1" applyAlignment="1" applyProtection="1">
      <alignment vertical="center"/>
      <protection/>
    </xf>
    <xf numFmtId="0" fontId="18" fillId="30" borderId="0" xfId="0" applyFont="1" applyFill="1" applyBorder="1" applyAlignment="1" applyProtection="1">
      <alignment horizontal="left" vertical="center"/>
      <protection/>
    </xf>
    <xf numFmtId="0" fontId="20" fillId="30" borderId="0" xfId="0" applyFont="1" applyFill="1" applyAlignment="1" applyProtection="1">
      <alignment/>
      <protection/>
    </xf>
    <xf numFmtId="0" fontId="20" fillId="30" borderId="0" xfId="0" applyFont="1" applyFill="1" applyAlignment="1" applyProtection="1">
      <alignment/>
      <protection/>
    </xf>
    <xf numFmtId="0" fontId="18" fillId="30" borderId="0" xfId="0" applyFont="1" applyFill="1" applyBorder="1" applyAlignment="1" applyProtection="1">
      <alignment vertical="center"/>
      <protection/>
    </xf>
    <xf numFmtId="0" fontId="22" fillId="30" borderId="0" xfId="0" applyFont="1" applyFill="1" applyBorder="1" applyAlignment="1" applyProtection="1">
      <alignment vertical="center"/>
      <protection/>
    </xf>
    <xf numFmtId="0" fontId="20" fillId="30" borderId="0" xfId="0" applyFont="1" applyFill="1" applyBorder="1" applyAlignment="1" applyProtection="1">
      <alignment vertical="center"/>
      <protection/>
    </xf>
    <xf numFmtId="0" fontId="17" fillId="30" borderId="0" xfId="0" applyFont="1" applyFill="1" applyBorder="1" applyAlignment="1" applyProtection="1">
      <alignment horizontal="right" vertical="center" wrapText="1"/>
      <protection/>
    </xf>
    <xf numFmtId="0" fontId="18" fillId="30" borderId="0" xfId="0" applyFont="1" applyFill="1" applyBorder="1" applyAlignment="1" applyProtection="1">
      <alignment horizontal="left" vertical="center" wrapText="1"/>
      <protection/>
    </xf>
    <xf numFmtId="0" fontId="19" fillId="30" borderId="0" xfId="0" applyFont="1" applyFill="1" applyBorder="1" applyAlignment="1" applyProtection="1">
      <alignment horizontal="right" vertical="center" wrapText="1"/>
      <protection/>
    </xf>
    <xf numFmtId="0" fontId="20" fillId="30" borderId="0" xfId="0" applyFont="1" applyFill="1" applyAlignment="1" applyProtection="1">
      <alignment wrapText="1"/>
      <protection/>
    </xf>
    <xf numFmtId="0" fontId="20" fillId="30" borderId="0" xfId="0" applyFont="1" applyFill="1" applyAlignment="1" applyProtection="1">
      <alignment wrapText="1"/>
      <protection/>
    </xf>
    <xf numFmtId="0" fontId="19" fillId="30" borderId="0" xfId="0" applyFont="1" applyFill="1" applyBorder="1" applyAlignment="1" applyProtection="1">
      <alignment horizontal="center" vertical="center" wrapText="1"/>
      <protection/>
    </xf>
    <xf numFmtId="0" fontId="18" fillId="30" borderId="0" xfId="0" applyFont="1" applyFill="1" applyBorder="1" applyAlignment="1" applyProtection="1">
      <alignment horizontal="center" vertical="center" wrapText="1"/>
      <protection/>
    </xf>
    <xf numFmtId="0" fontId="18" fillId="30" borderId="0" xfId="0" applyFont="1" applyFill="1" applyBorder="1" applyAlignment="1" applyProtection="1">
      <alignment vertical="center" wrapText="1"/>
      <protection/>
    </xf>
    <xf numFmtId="9" fontId="21" fillId="30" borderId="0" xfId="0" applyNumberFormat="1" applyFont="1" applyFill="1" applyBorder="1" applyAlignment="1" applyProtection="1">
      <alignment vertical="center" wrapText="1"/>
      <protection/>
    </xf>
    <xf numFmtId="0" fontId="19" fillId="30" borderId="0" xfId="0" applyFont="1" applyFill="1" applyBorder="1" applyAlignment="1" applyProtection="1">
      <alignment vertical="center" wrapText="1"/>
      <protection/>
    </xf>
    <xf numFmtId="9" fontId="21" fillId="30" borderId="0" xfId="55" applyNumberFormat="1" applyFont="1" applyFill="1" applyBorder="1" applyAlignment="1" applyProtection="1">
      <alignment vertical="center" wrapText="1"/>
      <protection/>
    </xf>
    <xf numFmtId="0" fontId="21" fillId="30" borderId="0" xfId="0" applyFont="1" applyFill="1" applyBorder="1" applyAlignment="1" applyProtection="1">
      <alignment horizontal="center" vertical="center" wrapText="1"/>
      <protection/>
    </xf>
    <xf numFmtId="0" fontId="21" fillId="30" borderId="0" xfId="0" applyFont="1" applyFill="1" applyBorder="1" applyAlignment="1" applyProtection="1">
      <alignment horizontal="left" vertical="center" wrapText="1"/>
      <protection/>
    </xf>
    <xf numFmtId="0" fontId="22" fillId="30" borderId="0" xfId="0" applyFont="1" applyFill="1" applyBorder="1" applyAlignment="1" applyProtection="1">
      <alignment vertical="center" wrapText="1"/>
      <protection/>
    </xf>
    <xf numFmtId="9" fontId="21" fillId="30" borderId="0" xfId="0" applyNumberFormat="1" applyFont="1" applyFill="1" applyBorder="1" applyAlignment="1" applyProtection="1">
      <alignment horizontal="center" vertical="center" wrapText="1"/>
      <protection/>
    </xf>
    <xf numFmtId="0" fontId="22" fillId="30" borderId="0" xfId="0" applyFont="1" applyFill="1" applyBorder="1" applyAlignment="1" applyProtection="1">
      <alignment horizontal="center" vertical="center" wrapText="1"/>
      <protection/>
    </xf>
    <xf numFmtId="9" fontId="21" fillId="30" borderId="0" xfId="55" applyNumberFormat="1" applyFont="1" applyFill="1" applyBorder="1" applyAlignment="1" applyProtection="1">
      <alignment horizontal="center" vertical="center" wrapText="1"/>
      <protection/>
    </xf>
    <xf numFmtId="9" fontId="21" fillId="30" borderId="0" xfId="55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vertical="center"/>
      <protection/>
    </xf>
    <xf numFmtId="9" fontId="10" fillId="0" borderId="18" xfId="54" applyNumberFormat="1" applyFont="1" applyFill="1" applyBorder="1" applyAlignment="1" applyProtection="1">
      <alignment vertical="center"/>
      <protection/>
    </xf>
    <xf numFmtId="9" fontId="10" fillId="0" borderId="20" xfId="54" applyNumberFormat="1" applyFont="1" applyFill="1" applyBorder="1" applyAlignment="1" applyProtection="1">
      <alignment vertical="center"/>
      <protection/>
    </xf>
    <xf numFmtId="9" fontId="10" fillId="0" borderId="22" xfId="54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17" fillId="30" borderId="0" xfId="0" applyFont="1" applyFill="1" applyBorder="1" applyAlignment="1" applyProtection="1">
      <alignment horizontal="right" vertical="center"/>
      <protection/>
    </xf>
    <xf numFmtId="0" fontId="19" fillId="30" borderId="0" xfId="0" applyFont="1" applyFill="1" applyBorder="1" applyAlignment="1" applyProtection="1">
      <alignment horizontal="right" vertical="center"/>
      <protection/>
    </xf>
    <xf numFmtId="0" fontId="19" fillId="30" borderId="0" xfId="0" applyFont="1" applyFill="1" applyBorder="1" applyAlignment="1" applyProtection="1">
      <alignment horizontal="center" vertical="center"/>
      <protection/>
    </xf>
    <xf numFmtId="0" fontId="18" fillId="30" borderId="0" xfId="0" applyFont="1" applyFill="1" applyBorder="1" applyAlignment="1" applyProtection="1">
      <alignment horizontal="center" vertical="center"/>
      <protection/>
    </xf>
    <xf numFmtId="9" fontId="21" fillId="30" borderId="0" xfId="0" applyNumberFormat="1" applyFont="1" applyFill="1" applyBorder="1" applyAlignment="1" applyProtection="1">
      <alignment vertical="center"/>
      <protection/>
    </xf>
    <xf numFmtId="0" fontId="19" fillId="30" borderId="0" xfId="0" applyFont="1" applyFill="1" applyBorder="1" applyAlignment="1" applyProtection="1">
      <alignment vertical="center"/>
      <protection/>
    </xf>
    <xf numFmtId="9" fontId="21" fillId="30" borderId="0" xfId="54" applyNumberFormat="1" applyFont="1" applyFill="1" applyBorder="1" applyAlignment="1" applyProtection="1">
      <alignment vertical="center"/>
      <protection/>
    </xf>
    <xf numFmtId="0" fontId="21" fillId="30" borderId="0" xfId="0" applyFont="1" applyFill="1" applyBorder="1" applyAlignment="1" applyProtection="1">
      <alignment horizontal="left" vertical="center"/>
      <protection/>
    </xf>
    <xf numFmtId="0" fontId="21" fillId="30" borderId="0" xfId="0" applyFont="1" applyFill="1" applyBorder="1" applyAlignment="1" applyProtection="1">
      <alignment horizontal="center" vertical="center"/>
      <protection/>
    </xf>
    <xf numFmtId="0" fontId="22" fillId="30" borderId="0" xfId="0" applyFont="1" applyFill="1" applyBorder="1" applyAlignment="1" applyProtection="1">
      <alignment horizontal="center" vertical="center"/>
      <protection/>
    </xf>
    <xf numFmtId="9" fontId="21" fillId="30" borderId="0" xfId="54" applyNumberFormat="1" applyFont="1" applyFill="1" applyBorder="1" applyAlignment="1" applyProtection="1">
      <alignment horizontal="center" vertical="center"/>
      <protection/>
    </xf>
    <xf numFmtId="9" fontId="21" fillId="30" borderId="0" xfId="0" applyNumberFormat="1" applyFont="1" applyFill="1" applyBorder="1" applyAlignment="1" applyProtection="1">
      <alignment horizontal="center" vertical="center"/>
      <protection/>
    </xf>
    <xf numFmtId="9" fontId="21" fillId="30" borderId="0" xfId="54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3" fillId="19" borderId="28" xfId="0" applyFont="1" applyFill="1" applyBorder="1" applyAlignment="1" applyProtection="1">
      <alignment horizontal="center" vertical="center" wrapText="1"/>
      <protection/>
    </xf>
    <xf numFmtId="0" fontId="3" fillId="19" borderId="29" xfId="0" applyFont="1" applyFill="1" applyBorder="1" applyAlignment="1" applyProtection="1">
      <alignment horizontal="center" vertical="center" wrapText="1"/>
      <protection/>
    </xf>
    <xf numFmtId="0" fontId="3" fillId="19" borderId="30" xfId="0" applyFont="1" applyFill="1" applyBorder="1" applyAlignment="1" applyProtection="1">
      <alignment horizontal="center" vertical="center" wrapText="1"/>
      <protection/>
    </xf>
    <xf numFmtId="1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textRotation="90" wrapText="1"/>
      <protection/>
    </xf>
    <xf numFmtId="0" fontId="4" fillId="0" borderId="25" xfId="0" applyFont="1" applyFill="1" applyBorder="1" applyAlignment="1" applyProtection="1">
      <alignment horizontal="center" vertical="center" textRotation="90" wrapText="1"/>
      <protection/>
    </xf>
    <xf numFmtId="0" fontId="4" fillId="0" borderId="17" xfId="0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Fill="1" applyBorder="1" applyAlignment="1" applyProtection="1">
      <alignment horizontal="center" vertical="center" textRotation="90" wrapText="1"/>
      <protection/>
    </xf>
    <xf numFmtId="0" fontId="4" fillId="0" borderId="21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8" fillId="19" borderId="31" xfId="0" applyFont="1" applyFill="1" applyBorder="1" applyAlignment="1" applyProtection="1">
      <alignment horizontal="center" vertical="center" wrapText="1"/>
      <protection/>
    </xf>
    <xf numFmtId="0" fontId="8" fillId="19" borderId="29" xfId="0" applyFont="1" applyFill="1" applyBorder="1" applyAlignment="1" applyProtection="1">
      <alignment horizontal="center" vertical="center" wrapText="1"/>
      <protection/>
    </xf>
    <xf numFmtId="0" fontId="8" fillId="19" borderId="32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8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53" xfId="0" applyFont="1" applyFill="1" applyBorder="1" applyAlignment="1" applyProtection="1">
      <alignment horizontal="center" vertical="center" textRotation="90" wrapText="1"/>
      <protection/>
    </xf>
    <xf numFmtId="0" fontId="4" fillId="0" borderId="54" xfId="0" applyFont="1" applyFill="1" applyBorder="1" applyAlignment="1" applyProtection="1">
      <alignment horizontal="center" vertical="center" textRotation="90" wrapText="1"/>
      <protection/>
    </xf>
    <xf numFmtId="0" fontId="4" fillId="0" borderId="55" xfId="0" applyFont="1" applyFill="1" applyBorder="1" applyAlignment="1" applyProtection="1">
      <alignment horizontal="center" vertical="center" textRotation="90" wrapText="1"/>
      <protection/>
    </xf>
    <xf numFmtId="0" fontId="4" fillId="0" borderId="56" xfId="0" applyFont="1" applyFill="1" applyBorder="1" applyAlignment="1" applyProtection="1">
      <alignment horizontal="center" vertical="center" textRotation="90" wrapText="1"/>
      <protection/>
    </xf>
    <xf numFmtId="0" fontId="4" fillId="0" borderId="57" xfId="0" applyFont="1" applyFill="1" applyBorder="1" applyAlignment="1" applyProtection="1">
      <alignment horizontal="center" vertical="center" textRotation="90" wrapText="1"/>
      <protection/>
    </xf>
    <xf numFmtId="178" fontId="8" fillId="0" borderId="24" xfId="55" applyNumberFormat="1" applyFont="1" applyFill="1" applyBorder="1" applyAlignment="1" applyProtection="1">
      <alignment horizontal="center" vertical="center" wrapText="1"/>
      <protection/>
    </xf>
    <xf numFmtId="178" fontId="7" fillId="0" borderId="10" xfId="55" applyNumberFormat="1" applyFont="1" applyBorder="1" applyAlignment="1">
      <alignment horizontal="center" vertical="center" wrapText="1"/>
    </xf>
    <xf numFmtId="178" fontId="7" fillId="0" borderId="20" xfId="55" applyNumberFormat="1" applyFont="1" applyBorder="1" applyAlignment="1">
      <alignment horizontal="center" vertical="center" wrapText="1"/>
    </xf>
    <xf numFmtId="178" fontId="7" fillId="0" borderId="13" xfId="55" applyNumberFormat="1" applyFont="1" applyBorder="1" applyAlignment="1">
      <alignment horizontal="center" vertical="center" wrapText="1"/>
    </xf>
    <xf numFmtId="178" fontId="7" fillId="0" borderId="0" xfId="55" applyNumberFormat="1" applyFont="1" applyBorder="1" applyAlignment="1">
      <alignment horizontal="center" vertical="center" wrapText="1"/>
    </xf>
    <xf numFmtId="178" fontId="7" fillId="0" borderId="18" xfId="55" applyNumberFormat="1" applyFont="1" applyBorder="1" applyAlignment="1">
      <alignment horizontal="center" vertical="center" wrapText="1"/>
    </xf>
    <xf numFmtId="178" fontId="7" fillId="0" borderId="26" xfId="55" applyNumberFormat="1" applyFont="1" applyBorder="1" applyAlignment="1">
      <alignment horizontal="center" vertical="center" wrapText="1"/>
    </xf>
    <xf numFmtId="178" fontId="7" fillId="0" borderId="12" xfId="55" applyNumberFormat="1" applyFont="1" applyBorder="1" applyAlignment="1">
      <alignment horizontal="center" vertical="center" wrapText="1"/>
    </xf>
    <xf numFmtId="178" fontId="7" fillId="0" borderId="22" xfId="55" applyNumberFormat="1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0" fontId="5" fillId="0" borderId="39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 horizontal="left" vertical="center" wrapText="1"/>
      <protection/>
    </xf>
    <xf numFmtId="0" fontId="10" fillId="19" borderId="29" xfId="0" applyFont="1" applyFill="1" applyBorder="1" applyAlignment="1" applyProtection="1">
      <alignment horizontal="center" vertical="center" wrapText="1"/>
      <protection/>
    </xf>
    <xf numFmtId="0" fontId="10" fillId="19" borderId="30" xfId="0" applyFont="1" applyFill="1" applyBorder="1" applyAlignment="1" applyProtection="1">
      <alignment horizontal="center" vertical="center" wrapText="1"/>
      <protection/>
    </xf>
    <xf numFmtId="0" fontId="8" fillId="19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0" fillId="19" borderId="31" xfId="0" applyFont="1" applyFill="1" applyBorder="1" applyAlignment="1" applyProtection="1">
      <alignment horizontal="center" vertical="center" wrapText="1"/>
      <protection/>
    </xf>
    <xf numFmtId="0" fontId="10" fillId="19" borderId="32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10" fillId="0" borderId="3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10" fillId="19" borderId="2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left" vertical="center" wrapText="1"/>
      <protection/>
    </xf>
    <xf numFmtId="0" fontId="4" fillId="0" borderId="60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right" vertical="center" wrapText="1"/>
      <protection/>
    </xf>
    <xf numFmtId="0" fontId="11" fillId="0" borderId="61" xfId="0" applyFont="1" applyFill="1" applyBorder="1" applyAlignment="1" applyProtection="1">
      <alignment horizontal="right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 applyProtection="1">
      <alignment horizontal="right" vertical="center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19" borderId="19" xfId="0" applyFont="1" applyFill="1" applyBorder="1" applyAlignment="1" applyProtection="1">
      <alignment horizontal="center" vertical="center" wrapText="1"/>
      <protection/>
    </xf>
    <xf numFmtId="0" fontId="10" fillId="19" borderId="10" xfId="0" applyFont="1" applyFill="1" applyBorder="1" applyAlignment="1" applyProtection="1">
      <alignment horizontal="center" vertical="center" wrapText="1"/>
      <protection/>
    </xf>
    <xf numFmtId="0" fontId="10" fillId="19" borderId="25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9" fillId="19" borderId="3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178" fontId="8" fillId="0" borderId="10" xfId="55" applyNumberFormat="1" applyFont="1" applyFill="1" applyBorder="1" applyAlignment="1" applyProtection="1">
      <alignment horizontal="center" vertical="center" wrapText="1"/>
      <protection/>
    </xf>
    <xf numFmtId="178" fontId="8" fillId="0" borderId="20" xfId="55" applyNumberFormat="1" applyFont="1" applyFill="1" applyBorder="1" applyAlignment="1" applyProtection="1">
      <alignment horizontal="center" vertical="center" wrapText="1"/>
      <protection/>
    </xf>
    <xf numFmtId="178" fontId="8" fillId="0" borderId="13" xfId="55" applyNumberFormat="1" applyFont="1" applyFill="1" applyBorder="1" applyAlignment="1" applyProtection="1">
      <alignment horizontal="center" vertical="center" wrapText="1"/>
      <protection/>
    </xf>
    <xf numFmtId="178" fontId="8" fillId="0" borderId="0" xfId="55" applyNumberFormat="1" applyFont="1" applyFill="1" applyBorder="1" applyAlignment="1" applyProtection="1">
      <alignment horizontal="center" vertical="center" wrapText="1"/>
      <protection/>
    </xf>
    <xf numFmtId="178" fontId="8" fillId="0" borderId="18" xfId="55" applyNumberFormat="1" applyFont="1" applyFill="1" applyBorder="1" applyAlignment="1" applyProtection="1">
      <alignment horizontal="center" vertical="center" wrapText="1"/>
      <protection/>
    </xf>
    <xf numFmtId="178" fontId="8" fillId="0" borderId="26" xfId="55" applyNumberFormat="1" applyFont="1" applyFill="1" applyBorder="1" applyAlignment="1" applyProtection="1">
      <alignment horizontal="center" vertical="center" wrapText="1"/>
      <protection/>
    </xf>
    <xf numFmtId="178" fontId="8" fillId="0" borderId="12" xfId="55" applyNumberFormat="1" applyFont="1" applyFill="1" applyBorder="1" applyAlignment="1" applyProtection="1">
      <alignment horizontal="center" vertical="center" wrapText="1"/>
      <protection/>
    </xf>
    <xf numFmtId="178" fontId="8" fillId="0" borderId="22" xfId="55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9" fontId="10" fillId="0" borderId="20" xfId="55" applyNumberFormat="1" applyFont="1" applyFill="1" applyBorder="1" applyAlignment="1" applyProtection="1">
      <alignment horizontal="center" vertical="center" wrapText="1"/>
      <protection/>
    </xf>
    <xf numFmtId="9" fontId="10" fillId="0" borderId="22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78" fontId="11" fillId="31" borderId="68" xfId="0" applyNumberFormat="1" applyFont="1" applyFill="1" applyBorder="1" applyAlignment="1" applyProtection="1">
      <alignment horizontal="center" vertical="center"/>
      <protection/>
    </xf>
    <xf numFmtId="178" fontId="11" fillId="31" borderId="69" xfId="0" applyNumberFormat="1" applyFont="1" applyFill="1" applyBorder="1" applyAlignment="1" applyProtection="1">
      <alignment horizontal="center" vertical="center"/>
      <protection/>
    </xf>
    <xf numFmtId="178" fontId="11" fillId="31" borderId="70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8" fillId="19" borderId="13" xfId="0" applyFont="1" applyFill="1" applyBorder="1" applyAlignment="1" applyProtection="1">
      <alignment horizontal="center" vertical="center"/>
      <protection/>
    </xf>
    <xf numFmtId="0" fontId="8" fillId="19" borderId="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3" fillId="19" borderId="28" xfId="0" applyFont="1" applyFill="1" applyBorder="1" applyAlignment="1" applyProtection="1">
      <alignment horizontal="center" vertical="center"/>
      <protection/>
    </xf>
    <xf numFmtId="0" fontId="3" fillId="19" borderId="29" xfId="0" applyFont="1" applyFill="1" applyBorder="1" applyAlignment="1" applyProtection="1">
      <alignment horizontal="center" vertical="center"/>
      <protection/>
    </xf>
    <xf numFmtId="0" fontId="3" fillId="19" borderId="10" xfId="0" applyFont="1" applyFill="1" applyBorder="1" applyAlignment="1" applyProtection="1">
      <alignment horizontal="center" vertical="center"/>
      <protection/>
    </xf>
    <xf numFmtId="0" fontId="3" fillId="19" borderId="3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178" fontId="10" fillId="31" borderId="68" xfId="0" applyNumberFormat="1" applyFont="1" applyFill="1" applyBorder="1" applyAlignment="1" applyProtection="1">
      <alignment horizontal="center" vertical="center"/>
      <protection/>
    </xf>
    <xf numFmtId="178" fontId="10" fillId="31" borderId="69" xfId="0" applyNumberFormat="1" applyFont="1" applyFill="1" applyBorder="1" applyAlignment="1" applyProtection="1">
      <alignment horizontal="center" vertical="center"/>
      <protection/>
    </xf>
    <xf numFmtId="178" fontId="10" fillId="31" borderId="7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178" fontId="10" fillId="0" borderId="58" xfId="0" applyNumberFormat="1" applyFont="1" applyFill="1" applyBorder="1" applyAlignment="1" applyProtection="1">
      <alignment horizontal="center" vertical="center"/>
      <protection/>
    </xf>
    <xf numFmtId="178" fontId="10" fillId="0" borderId="41" xfId="0" applyNumberFormat="1" applyFont="1" applyFill="1" applyBorder="1" applyAlignment="1" applyProtection="1">
      <alignment horizontal="center" vertical="center"/>
      <protection/>
    </xf>
    <xf numFmtId="178" fontId="10" fillId="0" borderId="62" xfId="0" applyNumberFormat="1" applyFont="1" applyFill="1" applyBorder="1" applyAlignment="1" applyProtection="1">
      <alignment horizontal="center" vertical="center"/>
      <protection/>
    </xf>
    <xf numFmtId="9" fontId="10" fillId="0" borderId="19" xfId="0" applyNumberFormat="1" applyFont="1" applyFill="1" applyBorder="1" applyAlignment="1" applyProtection="1">
      <alignment horizontal="right" vertical="center"/>
      <protection/>
    </xf>
    <xf numFmtId="9" fontId="10" fillId="0" borderId="10" xfId="0" applyNumberFormat="1" applyFont="1" applyFill="1" applyBorder="1" applyAlignment="1" applyProtection="1">
      <alignment horizontal="right" vertical="center"/>
      <protection/>
    </xf>
    <xf numFmtId="178" fontId="10" fillId="0" borderId="72" xfId="0" applyNumberFormat="1" applyFont="1" applyFill="1" applyBorder="1" applyAlignment="1" applyProtection="1">
      <alignment horizontal="center" vertical="center"/>
      <protection/>
    </xf>
    <xf numFmtId="178" fontId="10" fillId="0" borderId="73" xfId="0" applyNumberFormat="1" applyFont="1" applyFill="1" applyBorder="1" applyAlignment="1" applyProtection="1">
      <alignment horizontal="center" vertical="center"/>
      <protection/>
    </xf>
    <xf numFmtId="178" fontId="10" fillId="0" borderId="74" xfId="0" applyNumberFormat="1" applyFont="1" applyFill="1" applyBorder="1" applyAlignment="1" applyProtection="1">
      <alignment horizontal="center" vertical="center"/>
      <protection/>
    </xf>
    <xf numFmtId="0" fontId="10" fillId="19" borderId="19" xfId="0" applyFont="1" applyFill="1" applyBorder="1" applyAlignment="1" applyProtection="1">
      <alignment horizontal="center" vertical="center"/>
      <protection/>
    </xf>
    <xf numFmtId="0" fontId="10" fillId="19" borderId="10" xfId="0" applyFont="1" applyFill="1" applyBorder="1" applyAlignment="1" applyProtection="1">
      <alignment horizontal="center" vertical="center"/>
      <protection/>
    </xf>
    <xf numFmtId="0" fontId="10" fillId="19" borderId="25" xfId="0" applyFont="1" applyFill="1" applyBorder="1" applyAlignment="1" applyProtection="1">
      <alignment horizontal="center" vertical="center"/>
      <protection/>
    </xf>
    <xf numFmtId="0" fontId="10" fillId="19" borderId="21" xfId="0" applyFont="1" applyFill="1" applyBorder="1" applyAlignment="1" applyProtection="1">
      <alignment horizontal="center" vertical="center"/>
      <protection/>
    </xf>
    <xf numFmtId="0" fontId="10" fillId="19" borderId="12" xfId="0" applyFont="1" applyFill="1" applyBorder="1" applyAlignment="1" applyProtection="1">
      <alignment horizontal="center" vertical="center"/>
      <protection/>
    </xf>
    <xf numFmtId="0" fontId="10" fillId="19" borderId="27" xfId="0" applyFont="1" applyFill="1" applyBorder="1" applyAlignment="1" applyProtection="1">
      <alignment horizontal="center" vertical="center"/>
      <protection/>
    </xf>
    <xf numFmtId="0" fontId="10" fillId="19" borderId="24" xfId="0" applyFont="1" applyFill="1" applyBorder="1" applyAlignment="1" applyProtection="1">
      <alignment horizontal="center" vertical="center"/>
      <protection/>
    </xf>
    <xf numFmtId="0" fontId="10" fillId="19" borderId="26" xfId="0" applyFont="1" applyFill="1" applyBorder="1" applyAlignment="1" applyProtection="1">
      <alignment horizontal="center" vertical="center"/>
      <protection/>
    </xf>
    <xf numFmtId="0" fontId="10" fillId="19" borderId="20" xfId="0" applyFont="1" applyFill="1" applyBorder="1" applyAlignment="1" applyProtection="1">
      <alignment horizontal="center" vertical="center"/>
      <protection/>
    </xf>
    <xf numFmtId="0" fontId="10" fillId="19" borderId="22" xfId="0" applyFont="1" applyFill="1" applyBorder="1" applyAlignment="1" applyProtection="1">
      <alignment horizontal="center" vertical="center"/>
      <protection/>
    </xf>
    <xf numFmtId="178" fontId="10" fillId="0" borderId="24" xfId="55" applyNumberFormat="1" applyFont="1" applyFill="1" applyBorder="1" applyAlignment="1" applyProtection="1">
      <alignment horizontal="center" vertical="center"/>
      <protection/>
    </xf>
    <xf numFmtId="178" fontId="10" fillId="0" borderId="10" xfId="55" applyNumberFormat="1" applyFont="1" applyFill="1" applyBorder="1" applyAlignment="1" applyProtection="1">
      <alignment horizontal="center" vertical="center"/>
      <protection/>
    </xf>
    <xf numFmtId="178" fontId="10" fillId="0" borderId="20" xfId="55" applyNumberFormat="1" applyFont="1" applyFill="1" applyBorder="1" applyAlignment="1" applyProtection="1">
      <alignment horizontal="center" vertical="center"/>
      <protection/>
    </xf>
    <xf numFmtId="178" fontId="10" fillId="0" borderId="13" xfId="55" applyNumberFormat="1" applyFont="1" applyFill="1" applyBorder="1" applyAlignment="1" applyProtection="1">
      <alignment horizontal="center" vertical="center"/>
      <protection/>
    </xf>
    <xf numFmtId="178" fontId="10" fillId="0" borderId="0" xfId="55" applyNumberFormat="1" applyFont="1" applyFill="1" applyBorder="1" applyAlignment="1" applyProtection="1">
      <alignment horizontal="center" vertical="center"/>
      <protection/>
    </xf>
    <xf numFmtId="178" fontId="10" fillId="0" borderId="18" xfId="55" applyNumberFormat="1" applyFont="1" applyFill="1" applyBorder="1" applyAlignment="1" applyProtection="1">
      <alignment horizontal="center" vertical="center"/>
      <protection/>
    </xf>
    <xf numFmtId="178" fontId="10" fillId="0" borderId="26" xfId="55" applyNumberFormat="1" applyFont="1" applyFill="1" applyBorder="1" applyAlignment="1" applyProtection="1">
      <alignment horizontal="center" vertical="center"/>
      <protection/>
    </xf>
    <xf numFmtId="178" fontId="10" fillId="0" borderId="12" xfId="55" applyNumberFormat="1" applyFont="1" applyFill="1" applyBorder="1" applyAlignment="1" applyProtection="1">
      <alignment horizontal="center" vertical="center"/>
      <protection/>
    </xf>
    <xf numFmtId="178" fontId="10" fillId="0" borderId="22" xfId="55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textRotation="90" wrapText="1"/>
      <protection/>
    </xf>
    <xf numFmtId="0" fontId="4" fillId="0" borderId="48" xfId="0" applyFont="1" applyFill="1" applyBorder="1" applyAlignment="1" applyProtection="1">
      <alignment horizontal="center" vertical="center" textRotation="90" wrapText="1"/>
      <protection/>
    </xf>
    <xf numFmtId="0" fontId="4" fillId="0" borderId="51" xfId="0" applyFont="1" applyFill="1" applyBorder="1" applyAlignment="1" applyProtection="1">
      <alignment horizontal="center" vertical="center" textRotation="90" wrapText="1"/>
      <protection/>
    </xf>
    <xf numFmtId="0" fontId="10" fillId="19" borderId="28" xfId="0" applyFont="1" applyFill="1" applyBorder="1" applyAlignment="1" applyProtection="1">
      <alignment horizontal="center" vertical="center"/>
      <protection/>
    </xf>
    <xf numFmtId="0" fontId="10" fillId="19" borderId="29" xfId="0" applyFont="1" applyFill="1" applyBorder="1" applyAlignment="1" applyProtection="1">
      <alignment horizontal="center" vertical="center"/>
      <protection/>
    </xf>
    <xf numFmtId="0" fontId="10" fillId="19" borderId="32" xfId="0" applyFont="1" applyFill="1" applyBorder="1" applyAlignment="1" applyProtection="1">
      <alignment horizontal="center" vertical="center"/>
      <protection/>
    </xf>
    <xf numFmtId="0" fontId="10" fillId="19" borderId="31" xfId="0" applyFont="1" applyFill="1" applyBorder="1" applyAlignment="1" applyProtection="1">
      <alignment horizontal="center" vertical="center"/>
      <protection/>
    </xf>
    <xf numFmtId="0" fontId="10" fillId="19" borderId="3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8" fillId="19" borderId="28" xfId="0" applyFont="1" applyFill="1" applyBorder="1" applyAlignment="1" applyProtection="1">
      <alignment horizontal="center" vertical="center"/>
      <protection/>
    </xf>
    <xf numFmtId="0" fontId="8" fillId="19" borderId="29" xfId="0" applyFont="1" applyFill="1" applyBorder="1" applyAlignment="1" applyProtection="1">
      <alignment horizontal="center" vertical="center"/>
      <protection/>
    </xf>
    <xf numFmtId="0" fontId="8" fillId="19" borderId="3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10" fillId="0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9" fontId="10" fillId="0" borderId="20" xfId="55" applyNumberFormat="1" applyFont="1" applyFill="1" applyBorder="1" applyAlignment="1" applyProtection="1">
      <alignment horizontal="center" vertical="center"/>
      <protection/>
    </xf>
    <xf numFmtId="9" fontId="10" fillId="0" borderId="22" xfId="55" applyNumberFormat="1" applyFont="1" applyFill="1" applyBorder="1" applyAlignment="1" applyProtection="1">
      <alignment horizontal="center" vertical="center"/>
      <protection/>
    </xf>
    <xf numFmtId="14" fontId="7" fillId="0" borderId="31" xfId="0" applyNumberFormat="1" applyFont="1" applyFill="1" applyBorder="1" applyAlignment="1" applyProtection="1">
      <alignment horizontal="center" vertical="center"/>
      <protection locked="0"/>
    </xf>
    <xf numFmtId="14" fontId="7" fillId="0" borderId="29" xfId="0" applyNumberFormat="1" applyFont="1" applyFill="1" applyBorder="1" applyAlignment="1" applyProtection="1">
      <alignment horizontal="center" vertical="center"/>
      <protection locked="0"/>
    </xf>
    <xf numFmtId="14" fontId="7" fillId="0" borderId="32" xfId="0" applyNumberFormat="1" applyFont="1" applyFill="1" applyBorder="1" applyAlignment="1" applyProtection="1">
      <alignment horizontal="center" vertical="center"/>
      <protection locked="0"/>
    </xf>
    <xf numFmtId="14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60" xfId="0" applyFont="1" applyFill="1" applyBorder="1" applyAlignment="1" applyProtection="1">
      <alignment horizontal="right" vertical="center"/>
      <protection/>
    </xf>
    <xf numFmtId="0" fontId="11" fillId="0" borderId="61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3" fillId="19" borderId="31" xfId="0" applyFont="1" applyFill="1" applyBorder="1" applyAlignment="1" applyProtection="1">
      <alignment horizontal="center" vertical="center"/>
      <protection/>
    </xf>
    <xf numFmtId="0" fontId="3" fillId="19" borderId="32" xfId="0" applyFont="1" applyFill="1" applyBorder="1" applyAlignment="1" applyProtection="1">
      <alignment horizontal="center" vertical="center"/>
      <protection/>
    </xf>
    <xf numFmtId="178" fontId="20" fillId="32" borderId="31" xfId="0" applyNumberFormat="1" applyFont="1" applyFill="1" applyBorder="1" applyAlignment="1" applyProtection="1">
      <alignment horizontal="center" vertical="center"/>
      <protection/>
    </xf>
    <xf numFmtId="178" fontId="20" fillId="32" borderId="29" xfId="0" applyNumberFormat="1" applyFont="1" applyFill="1" applyBorder="1" applyAlignment="1" applyProtection="1">
      <alignment horizontal="center" vertical="center"/>
      <protection/>
    </xf>
    <xf numFmtId="178" fontId="20" fillId="32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178" fontId="11" fillId="32" borderId="31" xfId="0" applyNumberFormat="1" applyFont="1" applyFill="1" applyBorder="1" applyAlignment="1" applyProtection="1">
      <alignment horizontal="center" vertical="center"/>
      <protection/>
    </xf>
    <xf numFmtId="178" fontId="11" fillId="32" borderId="29" xfId="0" applyNumberFormat="1" applyFont="1" applyFill="1" applyBorder="1" applyAlignment="1" applyProtection="1">
      <alignment horizontal="center" vertical="center"/>
      <protection/>
    </xf>
    <xf numFmtId="178" fontId="11" fillId="32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/>
      <protection/>
    </xf>
    <xf numFmtId="0" fontId="8" fillId="19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textRotation="90" wrapText="1"/>
      <protection/>
    </xf>
    <xf numFmtId="0" fontId="4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49" xfId="0" applyFont="1" applyFill="1" applyBorder="1" applyAlignment="1" applyProtection="1">
      <alignment horizontal="center" vertical="center" textRotation="90" wrapText="1"/>
      <protection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10" fillId="0" borderId="31" xfId="0" applyNumberFormat="1" applyFont="1" applyFill="1" applyBorder="1" applyAlignment="1" applyProtection="1">
      <alignment horizontal="center" vertical="center"/>
      <protection/>
    </xf>
    <xf numFmtId="178" fontId="10" fillId="0" borderId="29" xfId="0" applyNumberFormat="1" applyFont="1" applyFill="1" applyBorder="1" applyAlignment="1" applyProtection="1">
      <alignment horizontal="center" vertical="center"/>
      <protection/>
    </xf>
    <xf numFmtId="178" fontId="10" fillId="0" borderId="32" xfId="0" applyNumberFormat="1" applyFont="1" applyFill="1" applyBorder="1" applyAlignment="1" applyProtection="1">
      <alignment horizontal="center" vertical="center"/>
      <protection/>
    </xf>
    <xf numFmtId="9" fontId="10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78" xfId="0" applyFont="1" applyBorder="1" applyAlignment="1">
      <alignment horizontal="left" vertical="center"/>
    </xf>
    <xf numFmtId="178" fontId="10" fillId="0" borderId="24" xfId="54" applyNumberFormat="1" applyFont="1" applyFill="1" applyBorder="1" applyAlignment="1" applyProtection="1">
      <alignment horizontal="center" vertical="center"/>
      <protection/>
    </xf>
    <xf numFmtId="178" fontId="10" fillId="0" borderId="10" xfId="54" applyNumberFormat="1" applyFont="1" applyFill="1" applyBorder="1" applyAlignment="1" applyProtection="1">
      <alignment horizontal="center" vertical="center"/>
      <protection/>
    </xf>
    <xf numFmtId="178" fontId="10" fillId="0" borderId="25" xfId="54" applyNumberFormat="1" applyFont="1" applyFill="1" applyBorder="1" applyAlignment="1" applyProtection="1">
      <alignment horizontal="center" vertical="center"/>
      <protection/>
    </xf>
    <xf numFmtId="178" fontId="10" fillId="0" borderId="13" xfId="54" applyNumberFormat="1" applyFont="1" applyFill="1" applyBorder="1" applyAlignment="1" applyProtection="1">
      <alignment horizontal="center" vertical="center"/>
      <protection/>
    </xf>
    <xf numFmtId="178" fontId="10" fillId="0" borderId="0" xfId="54" applyNumberFormat="1" applyFont="1" applyFill="1" applyBorder="1" applyAlignment="1" applyProtection="1">
      <alignment horizontal="center" vertical="center"/>
      <protection/>
    </xf>
    <xf numFmtId="178" fontId="10" fillId="0" borderId="14" xfId="54" applyNumberFormat="1" applyFont="1" applyFill="1" applyBorder="1" applyAlignment="1" applyProtection="1">
      <alignment horizontal="center" vertical="center"/>
      <protection/>
    </xf>
    <xf numFmtId="178" fontId="10" fillId="0" borderId="26" xfId="54" applyNumberFormat="1" applyFont="1" applyFill="1" applyBorder="1" applyAlignment="1" applyProtection="1">
      <alignment horizontal="center" vertical="center"/>
      <protection/>
    </xf>
    <xf numFmtId="178" fontId="10" fillId="0" borderId="12" xfId="54" applyNumberFormat="1" applyFont="1" applyFill="1" applyBorder="1" applyAlignment="1" applyProtection="1">
      <alignment horizontal="center" vertical="center"/>
      <protection/>
    </xf>
    <xf numFmtId="178" fontId="10" fillId="0" borderId="27" xfId="54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textRotation="90" wrapText="1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5" fillId="0" borderId="76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left" vertical="center" wrapText="1"/>
    </xf>
    <xf numFmtId="0" fontId="8" fillId="19" borderId="31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left" vertical="center"/>
      <protection/>
    </xf>
    <xf numFmtId="9" fontId="10" fillId="0" borderId="25" xfId="54" applyNumberFormat="1" applyFont="1" applyFill="1" applyBorder="1" applyAlignment="1" applyProtection="1">
      <alignment horizontal="center" vertical="center"/>
      <protection/>
    </xf>
    <xf numFmtId="9" fontId="10" fillId="0" borderId="27" xfId="5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left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178" fontId="11" fillId="31" borderId="31" xfId="0" applyNumberFormat="1" applyFont="1" applyFill="1" applyBorder="1" applyAlignment="1" applyProtection="1">
      <alignment horizontal="center" vertical="center"/>
      <protection/>
    </xf>
    <xf numFmtId="178" fontId="11" fillId="31" borderId="29" xfId="0" applyNumberFormat="1" applyFont="1" applyFill="1" applyBorder="1" applyAlignment="1" applyProtection="1">
      <alignment horizontal="center" vertical="center"/>
      <protection/>
    </xf>
    <xf numFmtId="178" fontId="11" fillId="31" borderId="32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10" fillId="0" borderId="28" xfId="0" applyFont="1" applyFill="1" applyBorder="1" applyAlignment="1" applyProtection="1">
      <alignment horizontal="right" vertical="center"/>
      <protection/>
    </xf>
    <xf numFmtId="0" fontId="10" fillId="0" borderId="29" xfId="0" applyFont="1" applyFill="1" applyBorder="1" applyAlignment="1" applyProtection="1">
      <alignment horizontal="right" vertical="center"/>
      <protection/>
    </xf>
    <xf numFmtId="0" fontId="10" fillId="0" borderId="32" xfId="0" applyFont="1" applyFill="1" applyBorder="1" applyAlignment="1" applyProtection="1">
      <alignment horizontal="right" vertical="center"/>
      <protection/>
    </xf>
    <xf numFmtId="178" fontId="3" fillId="31" borderId="31" xfId="0" applyNumberFormat="1" applyFont="1" applyFill="1" applyBorder="1" applyAlignment="1" applyProtection="1">
      <alignment horizontal="center" vertical="center"/>
      <protection/>
    </xf>
    <xf numFmtId="178" fontId="3" fillId="31" borderId="29" xfId="0" applyNumberFormat="1" applyFont="1" applyFill="1" applyBorder="1" applyAlignment="1" applyProtection="1">
      <alignment horizontal="center" vertical="center"/>
      <protection/>
    </xf>
    <xf numFmtId="178" fontId="3" fillId="31" borderId="32" xfId="0" applyNumberFormat="1" applyFont="1" applyFill="1" applyBorder="1" applyAlignment="1" applyProtection="1">
      <alignment horizontal="center" vertical="center"/>
      <protection/>
    </xf>
    <xf numFmtId="0" fontId="5" fillId="0" borderId="8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178" fontId="10" fillId="0" borderId="39" xfId="0" applyNumberFormat="1" applyFont="1" applyFill="1" applyBorder="1" applyAlignment="1" applyProtection="1">
      <alignment horizontal="center" vertical="center"/>
      <protection/>
    </xf>
    <xf numFmtId="178" fontId="10" fillId="0" borderId="34" xfId="0" applyNumberFormat="1" applyFont="1" applyFill="1" applyBorder="1" applyAlignment="1" applyProtection="1">
      <alignment horizontal="center" vertical="center"/>
      <protection/>
    </xf>
    <xf numFmtId="178" fontId="10" fillId="0" borderId="40" xfId="0" applyNumberFormat="1" applyFont="1" applyFill="1" applyBorder="1" applyAlignment="1" applyProtection="1">
      <alignment horizontal="center" vertical="center"/>
      <protection/>
    </xf>
    <xf numFmtId="178" fontId="10" fillId="0" borderId="68" xfId="0" applyNumberFormat="1" applyFont="1" applyFill="1" applyBorder="1" applyAlignment="1" applyProtection="1">
      <alignment horizontal="center" vertical="center"/>
      <protection/>
    </xf>
    <xf numFmtId="178" fontId="10" fillId="0" borderId="69" xfId="0" applyNumberFormat="1" applyFont="1" applyFill="1" applyBorder="1" applyAlignment="1" applyProtection="1">
      <alignment horizontal="center" vertical="center"/>
      <protection/>
    </xf>
    <xf numFmtId="178" fontId="10" fillId="0" borderId="70" xfId="0" applyNumberFormat="1" applyFont="1" applyFill="1" applyBorder="1" applyAlignment="1" applyProtection="1">
      <alignment horizontal="center" vertical="center"/>
      <protection/>
    </xf>
    <xf numFmtId="178" fontId="10" fillId="0" borderId="20" xfId="54" applyNumberFormat="1" applyFont="1" applyFill="1" applyBorder="1" applyAlignment="1" applyProtection="1">
      <alignment horizontal="center" vertical="center"/>
      <protection/>
    </xf>
    <xf numFmtId="178" fontId="10" fillId="0" borderId="18" xfId="54" applyNumberFormat="1" applyFont="1" applyFill="1" applyBorder="1" applyAlignment="1" applyProtection="1">
      <alignment horizontal="center" vertical="center"/>
      <protection/>
    </xf>
    <xf numFmtId="178" fontId="10" fillId="0" borderId="22" xfId="54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9" fontId="10" fillId="0" borderId="20" xfId="54" applyNumberFormat="1" applyFont="1" applyFill="1" applyBorder="1" applyAlignment="1" applyProtection="1">
      <alignment horizontal="center" vertical="center"/>
      <protection/>
    </xf>
    <xf numFmtId="9" fontId="10" fillId="0" borderId="22" xfId="54" applyNumberFormat="1" applyFont="1" applyFill="1" applyBorder="1" applyAlignment="1" applyProtection="1">
      <alignment horizontal="center" vertical="center"/>
      <protection/>
    </xf>
    <xf numFmtId="191" fontId="7" fillId="0" borderId="31" xfId="0" applyNumberFormat="1" applyFont="1" applyFill="1" applyBorder="1" applyAlignment="1" applyProtection="1">
      <alignment horizontal="center" vertical="center"/>
      <protection locked="0"/>
    </xf>
    <xf numFmtId="191" fontId="7" fillId="0" borderId="29" xfId="0" applyNumberFormat="1" applyFont="1" applyFill="1" applyBorder="1" applyAlignment="1" applyProtection="1">
      <alignment horizontal="center" vertical="center"/>
      <protection locked="0"/>
    </xf>
    <xf numFmtId="191" fontId="7" fillId="0" borderId="32" xfId="0" applyNumberFormat="1" applyFont="1" applyFill="1" applyBorder="1" applyAlignment="1" applyProtection="1">
      <alignment horizontal="center" vertical="center"/>
      <protection locked="0"/>
    </xf>
    <xf numFmtId="191" fontId="7" fillId="0" borderId="31" xfId="0" applyNumberFormat="1" applyFont="1" applyBorder="1" applyAlignment="1" applyProtection="1">
      <alignment horizontal="center" vertical="center"/>
      <protection locked="0"/>
    </xf>
    <xf numFmtId="191" fontId="7" fillId="0" borderId="29" xfId="0" applyNumberFormat="1" applyFont="1" applyBorder="1" applyAlignment="1" applyProtection="1">
      <alignment horizontal="center" vertical="center"/>
      <protection locked="0"/>
    </xf>
    <xf numFmtId="191" fontId="7" fillId="0" borderId="32" xfId="0" applyNumberFormat="1" applyFont="1" applyBorder="1" applyAlignment="1" applyProtection="1">
      <alignment horizontal="center" vertical="center"/>
      <protection locked="0"/>
    </xf>
    <xf numFmtId="19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178" fontId="10" fillId="0" borderId="30" xfId="0" applyNumberFormat="1" applyFont="1" applyFill="1" applyBorder="1" applyAlignment="1" applyProtection="1">
      <alignment horizontal="center" vertical="center"/>
      <protection/>
    </xf>
    <xf numFmtId="178" fontId="10" fillId="31" borderId="31" xfId="0" applyNumberFormat="1" applyFont="1" applyFill="1" applyBorder="1" applyAlignment="1" applyProtection="1">
      <alignment horizontal="center" vertical="center"/>
      <protection/>
    </xf>
    <xf numFmtId="178" fontId="10" fillId="31" borderId="29" xfId="0" applyNumberFormat="1" applyFont="1" applyFill="1" applyBorder="1" applyAlignment="1" applyProtection="1">
      <alignment horizontal="center" vertical="center"/>
      <protection/>
    </xf>
    <xf numFmtId="178" fontId="10" fillId="31" borderId="32" xfId="0" applyNumberFormat="1" applyFont="1" applyFill="1" applyBorder="1" applyAlignment="1" applyProtection="1">
      <alignment horizontal="center" vertical="center"/>
      <protection/>
    </xf>
    <xf numFmtId="178" fontId="11" fillId="33" borderId="31" xfId="0" applyNumberFormat="1" applyFont="1" applyFill="1" applyBorder="1" applyAlignment="1" applyProtection="1">
      <alignment horizontal="center" vertical="center" wrapText="1"/>
      <protection/>
    </xf>
    <xf numFmtId="178" fontId="11" fillId="33" borderId="29" xfId="0" applyNumberFormat="1" applyFont="1" applyFill="1" applyBorder="1" applyAlignment="1" applyProtection="1">
      <alignment horizontal="center" vertical="center"/>
      <protection/>
    </xf>
    <xf numFmtId="178" fontId="11" fillId="33" borderId="32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right" vertical="center"/>
      <protection/>
    </xf>
    <xf numFmtId="178" fontId="10" fillId="33" borderId="31" xfId="0" applyNumberFormat="1" applyFont="1" applyFill="1" applyBorder="1" applyAlignment="1" applyProtection="1">
      <alignment horizontal="center" vertical="center"/>
      <protection/>
    </xf>
    <xf numFmtId="178" fontId="10" fillId="33" borderId="29" xfId="0" applyNumberFormat="1" applyFont="1" applyFill="1" applyBorder="1" applyAlignment="1" applyProtection="1">
      <alignment horizontal="center" vertical="center"/>
      <protection/>
    </xf>
    <xf numFmtId="178" fontId="10" fillId="33" borderId="32" xfId="0" applyNumberFormat="1" applyFont="1" applyFill="1" applyBorder="1" applyAlignment="1" applyProtection="1">
      <alignment horizontal="center" vertical="center"/>
      <protection/>
    </xf>
    <xf numFmtId="178" fontId="10" fillId="0" borderId="31" xfId="54" applyNumberFormat="1" applyFont="1" applyFill="1" applyBorder="1" applyAlignment="1" applyProtection="1">
      <alignment horizontal="center" vertical="center"/>
      <protection/>
    </xf>
    <xf numFmtId="178" fontId="10" fillId="0" borderId="29" xfId="54" applyNumberFormat="1" applyFont="1" applyFill="1" applyBorder="1" applyAlignment="1" applyProtection="1">
      <alignment horizontal="center" vertical="center"/>
      <protection/>
    </xf>
    <xf numFmtId="178" fontId="10" fillId="0" borderId="3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orcentaje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ACACA"/>
                </a:gs>
                <a:gs pos="50000">
                  <a:srgbClr val="DDDDDD"/>
                </a:gs>
                <a:gs pos="100000">
                  <a:srgbClr val="EEEEE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'Docente orientador'!#REF!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'Docente orientador'!#REF!</c:f>
              <c:numCache>
                <c:ptCount val="1"/>
                <c:pt idx="0">
                  <c:v>1</c:v>
                </c:pt>
              </c:numCache>
            </c:numRef>
          </c:val>
        </c:ser>
        <c:gapWidth val="110"/>
        <c:axId val="66968282"/>
        <c:axId val="65843627"/>
      </c:barChart>
      <c:catAx>
        <c:axId val="66968282"/>
        <c:scaling>
          <c:orientation val="minMax"/>
        </c:scaling>
        <c:axPos val="l"/>
        <c:delete val="1"/>
        <c:majorTickMark val="out"/>
        <c:minorTickMark val="none"/>
        <c:tickLblPos val="none"/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68282"/>
        <c:crossesAt val="1"/>
        <c:crossBetween val="between"/>
        <c:dispUnits/>
        <c:majorUnit val="1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28575</xdr:rowOff>
    </xdr:from>
    <xdr:to>
      <xdr:col>4</xdr:col>
      <xdr:colOff>66675</xdr:colOff>
      <xdr:row>1</xdr:row>
      <xdr:rowOff>304800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77</xdr:row>
      <xdr:rowOff>0</xdr:rowOff>
    </xdr:from>
    <xdr:to>
      <xdr:col>15</xdr:col>
      <xdr:colOff>180975</xdr:colOff>
      <xdr:row>77</xdr:row>
      <xdr:rowOff>0</xdr:rowOff>
    </xdr:to>
    <xdr:graphicFrame>
      <xdr:nvGraphicFramePr>
        <xdr:cNvPr id="2" name="Perfil"/>
        <xdr:cNvGraphicFramePr/>
      </xdr:nvGraphicFramePr>
      <xdr:xfrm>
        <a:off x="1190625" y="15868650"/>
        <a:ext cx="203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66675</xdr:rowOff>
    </xdr:from>
    <xdr:to>
      <xdr:col>4</xdr:col>
      <xdr:colOff>104775</xdr:colOff>
      <xdr:row>1</xdr:row>
      <xdr:rowOff>342900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4</xdr:col>
      <xdr:colOff>171450</xdr:colOff>
      <xdr:row>1</xdr:row>
      <xdr:rowOff>323850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76200</xdr:rowOff>
    </xdr:from>
    <xdr:to>
      <xdr:col>4</xdr:col>
      <xdr:colOff>180975</xdr:colOff>
      <xdr:row>1</xdr:row>
      <xdr:rowOff>352425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4</xdr:col>
      <xdr:colOff>190500</xdr:colOff>
      <xdr:row>1</xdr:row>
      <xdr:rowOff>276225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5</xdr:col>
      <xdr:colOff>0</xdr:colOff>
      <xdr:row>1</xdr:row>
      <xdr:rowOff>285750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38100</xdr:rowOff>
    </xdr:from>
    <xdr:to>
      <xdr:col>5</xdr:col>
      <xdr:colOff>9525</xdr:colOff>
      <xdr:row>1</xdr:row>
      <xdr:rowOff>314325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showGridLines="0" zoomScaleSheetLayoutView="110" workbookViewId="0" topLeftCell="A61">
      <selection activeCell="A70" sqref="A70:AL70"/>
    </sheetView>
  </sheetViews>
  <sheetFormatPr defaultColWidth="11.421875" defaultRowHeight="15" customHeight="1"/>
  <cols>
    <col min="1" max="1" width="1.7109375" style="1" customWidth="1"/>
    <col min="2" max="33" width="3.140625" style="1" customWidth="1"/>
    <col min="34" max="34" width="4.421875" style="1" customWidth="1"/>
    <col min="35" max="37" width="3.140625" style="1" customWidth="1"/>
    <col min="38" max="38" width="4.00390625" style="1" customWidth="1"/>
    <col min="39" max="40" width="3.140625" style="1" customWidth="1"/>
    <col min="41" max="41" width="7.421875" style="1" customWidth="1"/>
    <col min="42" max="42" width="13.8515625" style="155" customWidth="1"/>
    <col min="43" max="44" width="4.7109375" style="155" customWidth="1"/>
    <col min="45" max="45" width="19.140625" style="155" customWidth="1"/>
    <col min="46" max="46" width="4.00390625" style="155" customWidth="1"/>
    <col min="47" max="47" width="6.421875" style="155" customWidth="1"/>
    <col min="48" max="51" width="18.8515625" style="155" customWidth="1"/>
    <col min="52" max="16384" width="11.421875" style="1" customWidth="1"/>
  </cols>
  <sheetData>
    <row r="1" spans="1:48" ht="28.5" customHeight="1">
      <c r="A1" s="357"/>
      <c r="B1" s="358"/>
      <c r="C1" s="358"/>
      <c r="D1" s="358"/>
      <c r="E1" s="358"/>
      <c r="F1" s="361" t="s">
        <v>71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 t="s">
        <v>93</v>
      </c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3"/>
      <c r="AP1" s="154"/>
      <c r="AR1" s="155" t="s">
        <v>65</v>
      </c>
      <c r="AS1" s="155" t="s">
        <v>66</v>
      </c>
      <c r="AU1" s="155" t="s">
        <v>79</v>
      </c>
      <c r="AV1" s="155" t="s">
        <v>103</v>
      </c>
    </row>
    <row r="2" spans="1:48" ht="28.5" customHeight="1">
      <c r="A2" s="359"/>
      <c r="B2" s="360"/>
      <c r="C2" s="360"/>
      <c r="D2" s="360"/>
      <c r="E2" s="360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371" t="s">
        <v>116</v>
      </c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2"/>
      <c r="AP2" s="156"/>
      <c r="AS2" s="155" t="s">
        <v>74</v>
      </c>
      <c r="AU2" s="155" t="s">
        <v>80</v>
      </c>
      <c r="AV2" s="157" t="s">
        <v>57</v>
      </c>
    </row>
    <row r="3" spans="1:48" ht="6.75" customHeight="1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4"/>
      <c r="AP3" s="156"/>
      <c r="AR3" s="155" t="s">
        <v>5</v>
      </c>
      <c r="AS3" s="155" t="s">
        <v>75</v>
      </c>
      <c r="AU3" s="155" t="s">
        <v>81</v>
      </c>
      <c r="AV3" s="158" t="s">
        <v>30</v>
      </c>
    </row>
    <row r="4" spans="1:48" ht="15">
      <c r="A4" s="265" t="s">
        <v>87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7"/>
      <c r="AP4" s="159"/>
      <c r="AV4" s="158" t="s">
        <v>31</v>
      </c>
    </row>
    <row r="5" spans="1:48" ht="6.75" customHeigh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4"/>
      <c r="AP5" s="160"/>
      <c r="AV5" s="158" t="s">
        <v>32</v>
      </c>
    </row>
    <row r="6" spans="1:48" ht="18" customHeight="1">
      <c r="A6" s="28"/>
      <c r="F6" s="259" t="s">
        <v>28</v>
      </c>
      <c r="G6" s="259"/>
      <c r="H6" s="259"/>
      <c r="I6" s="259"/>
      <c r="J6" s="271"/>
      <c r="K6" s="364" t="s">
        <v>5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6"/>
      <c r="X6" s="3"/>
      <c r="Y6" s="3"/>
      <c r="AA6" s="4"/>
      <c r="AC6" s="367" t="s">
        <v>29</v>
      </c>
      <c r="AD6" s="367"/>
      <c r="AE6" s="367"/>
      <c r="AF6" s="367"/>
      <c r="AG6" s="364"/>
      <c r="AH6" s="365"/>
      <c r="AI6" s="366"/>
      <c r="AO6" s="29"/>
      <c r="AR6" s="161" t="s">
        <v>107</v>
      </c>
      <c r="AV6" s="158" t="s">
        <v>33</v>
      </c>
    </row>
    <row r="7" spans="1:48" ht="6.75" customHeigh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200"/>
      <c r="AP7" s="160"/>
      <c r="AR7" s="155" t="s">
        <v>108</v>
      </c>
      <c r="AV7" s="158" t="s">
        <v>34</v>
      </c>
    </row>
    <row r="8" spans="1:48" ht="15" customHeight="1">
      <c r="A8" s="214" t="s">
        <v>58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6"/>
      <c r="AP8" s="159"/>
      <c r="AR8" s="155" t="s">
        <v>109</v>
      </c>
      <c r="AV8" s="158" t="s">
        <v>35</v>
      </c>
    </row>
    <row r="9" spans="1:48" ht="5.25" customHeight="1">
      <c r="A9" s="368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70"/>
      <c r="AP9" s="161"/>
      <c r="AR9" s="155" t="s">
        <v>110</v>
      </c>
      <c r="AV9" s="158" t="s">
        <v>36</v>
      </c>
    </row>
    <row r="10" spans="1:48" ht="15" customHeight="1">
      <c r="A10" s="30"/>
      <c r="B10" s="7" t="s">
        <v>76</v>
      </c>
      <c r="C10" s="336"/>
      <c r="D10" s="337"/>
      <c r="E10" s="337"/>
      <c r="F10" s="338"/>
      <c r="G10" s="7"/>
      <c r="H10" s="375" t="s">
        <v>73</v>
      </c>
      <c r="I10" s="375"/>
      <c r="J10" s="375"/>
      <c r="K10" s="375"/>
      <c r="L10" s="376"/>
      <c r="M10" s="349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1"/>
      <c r="AF10" s="7"/>
      <c r="AG10" s="7"/>
      <c r="AH10" s="7"/>
      <c r="AI10" s="7"/>
      <c r="AK10" s="347" t="s">
        <v>90</v>
      </c>
      <c r="AL10" s="348"/>
      <c r="AM10" s="8"/>
      <c r="AO10" s="31"/>
      <c r="AP10" s="162"/>
      <c r="AV10" s="158" t="s">
        <v>37</v>
      </c>
    </row>
    <row r="11" spans="1:48" ht="3" customHeigh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4"/>
      <c r="AV11" s="158" t="s">
        <v>38</v>
      </c>
    </row>
    <row r="12" spans="1:48" ht="15" customHeight="1">
      <c r="A12" s="32"/>
      <c r="B12" s="375" t="s">
        <v>72</v>
      </c>
      <c r="C12" s="375"/>
      <c r="D12" s="375"/>
      <c r="E12" s="375"/>
      <c r="F12" s="376"/>
      <c r="G12" s="217"/>
      <c r="H12" s="218"/>
      <c r="I12" s="218"/>
      <c r="J12" s="219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4"/>
      <c r="AP12" s="163"/>
      <c r="AV12" s="158" t="s">
        <v>39</v>
      </c>
    </row>
    <row r="13" spans="1:48" ht="5.25" customHeigh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00"/>
      <c r="AP13" s="161"/>
      <c r="AV13" s="158" t="s">
        <v>40</v>
      </c>
    </row>
    <row r="14" spans="1:48" ht="10.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7"/>
      <c r="AP14" s="164"/>
      <c r="AV14" s="158" t="s">
        <v>41</v>
      </c>
    </row>
    <row r="15" spans="1:48" ht="15" customHeight="1">
      <c r="A15" s="214" t="s">
        <v>104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6"/>
      <c r="AP15" s="159"/>
      <c r="AV15" s="158" t="s">
        <v>42</v>
      </c>
    </row>
    <row r="16" spans="1:48" ht="4.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3"/>
      <c r="AP16" s="164"/>
      <c r="AV16" s="158" t="s">
        <v>43</v>
      </c>
    </row>
    <row r="17" spans="1:48" ht="15" customHeight="1">
      <c r="A17" s="28"/>
      <c r="B17" s="347" t="s">
        <v>77</v>
      </c>
      <c r="C17" s="347"/>
      <c r="D17" s="348"/>
      <c r="E17" s="349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1"/>
      <c r="AF17" s="12"/>
      <c r="AG17" s="209" t="s">
        <v>89</v>
      </c>
      <c r="AH17" s="209"/>
      <c r="AI17" s="209"/>
      <c r="AJ17" s="209"/>
      <c r="AK17" s="396"/>
      <c r="AL17" s="397"/>
      <c r="AM17" s="397"/>
      <c r="AN17" s="398"/>
      <c r="AO17" s="33"/>
      <c r="AP17" s="164"/>
      <c r="AV17" s="158" t="s">
        <v>44</v>
      </c>
    </row>
    <row r="18" spans="1:48" ht="3" customHeight="1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4"/>
      <c r="AP18" s="164"/>
      <c r="AV18" s="158" t="s">
        <v>45</v>
      </c>
    </row>
    <row r="19" spans="1:48" ht="15" customHeight="1">
      <c r="A19" s="28"/>
      <c r="B19" s="347" t="s">
        <v>78</v>
      </c>
      <c r="C19" s="348"/>
      <c r="D19" s="336"/>
      <c r="E19" s="337"/>
      <c r="F19" s="338"/>
      <c r="H19" s="209" t="s">
        <v>95</v>
      </c>
      <c r="I19" s="209"/>
      <c r="J19" s="209"/>
      <c r="K19" s="209"/>
      <c r="L19" s="209"/>
      <c r="M19" s="204"/>
      <c r="N19" s="205"/>
      <c r="O19" s="205"/>
      <c r="P19" s="205"/>
      <c r="Q19" s="205"/>
      <c r="R19" s="205"/>
      <c r="S19" s="205"/>
      <c r="T19" s="205"/>
      <c r="U19" s="205"/>
      <c r="V19" s="206"/>
      <c r="W19" s="13"/>
      <c r="X19" s="207" t="s">
        <v>94</v>
      </c>
      <c r="Y19" s="207"/>
      <c r="Z19" s="207"/>
      <c r="AA19" s="207"/>
      <c r="AB19" s="208"/>
      <c r="AC19" s="204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6"/>
      <c r="AO19" s="33"/>
      <c r="AP19" s="164"/>
      <c r="AV19" s="158" t="s">
        <v>46</v>
      </c>
    </row>
    <row r="20" spans="1:48" ht="4.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200"/>
      <c r="AP20" s="164"/>
      <c r="AV20" s="158" t="s">
        <v>82</v>
      </c>
    </row>
    <row r="21" spans="1:48" ht="10.5" customHeight="1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64"/>
      <c r="AV21" s="158" t="s">
        <v>47</v>
      </c>
    </row>
    <row r="22" spans="1:48" ht="15" customHeight="1">
      <c r="A22" s="214" t="s">
        <v>105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6"/>
      <c r="AP22" s="159"/>
      <c r="AV22" s="158" t="s">
        <v>48</v>
      </c>
    </row>
    <row r="23" spans="1:48" ht="4.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2"/>
      <c r="AP23" s="164"/>
      <c r="AV23" s="158" t="s">
        <v>49</v>
      </c>
    </row>
    <row r="24" spans="1:48" ht="15" customHeight="1">
      <c r="A24" s="30"/>
      <c r="B24" s="15" t="s">
        <v>76</v>
      </c>
      <c r="C24" s="336"/>
      <c r="D24" s="337"/>
      <c r="E24" s="337"/>
      <c r="F24" s="338"/>
      <c r="H24" s="355" t="s">
        <v>73</v>
      </c>
      <c r="I24" s="355"/>
      <c r="J24" s="355"/>
      <c r="K24" s="355"/>
      <c r="L24" s="356"/>
      <c r="M24" s="204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6"/>
      <c r="AF24" s="12"/>
      <c r="AG24" s="207" t="s">
        <v>88</v>
      </c>
      <c r="AH24" s="207"/>
      <c r="AI24" s="336"/>
      <c r="AJ24" s="337"/>
      <c r="AK24" s="337"/>
      <c r="AL24" s="337"/>
      <c r="AM24" s="337"/>
      <c r="AN24" s="338"/>
      <c r="AO24" s="33"/>
      <c r="AP24" s="164"/>
      <c r="AV24" s="158" t="s">
        <v>50</v>
      </c>
    </row>
    <row r="25" spans="1:48" ht="4.5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00"/>
      <c r="AP25" s="164"/>
      <c r="AV25" s="158" t="s">
        <v>51</v>
      </c>
    </row>
    <row r="26" spans="1:48" ht="10.5" customHeight="1">
      <c r="A26" s="195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7"/>
      <c r="AP26" s="164"/>
      <c r="AV26" s="158" t="s">
        <v>52</v>
      </c>
    </row>
    <row r="27" spans="1:48" ht="15" customHeight="1">
      <c r="A27" s="214" t="s">
        <v>106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6"/>
      <c r="AP27" s="159"/>
      <c r="AV27" s="158" t="s">
        <v>53</v>
      </c>
    </row>
    <row r="28" spans="1:48" ht="4.5" customHeight="1">
      <c r="A28" s="34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11"/>
      <c r="AO28" s="35"/>
      <c r="AP28" s="164"/>
      <c r="AV28" s="158" t="s">
        <v>54</v>
      </c>
    </row>
    <row r="29" spans="1:48" ht="24" customHeight="1">
      <c r="A29" s="28"/>
      <c r="B29" s="209" t="s">
        <v>85</v>
      </c>
      <c r="C29" s="209"/>
      <c r="D29" s="213"/>
      <c r="E29" s="217"/>
      <c r="F29" s="218"/>
      <c r="G29" s="218"/>
      <c r="H29" s="219"/>
      <c r="I29" s="12"/>
      <c r="L29" s="209" t="s">
        <v>6</v>
      </c>
      <c r="M29" s="209"/>
      <c r="N29" s="213"/>
      <c r="O29" s="220"/>
      <c r="P29" s="221"/>
      <c r="Q29" s="221"/>
      <c r="R29" s="222"/>
      <c r="T29" s="207" t="s">
        <v>7</v>
      </c>
      <c r="U29" s="207"/>
      <c r="V29" s="207"/>
      <c r="W29" s="207"/>
      <c r="X29" s="207"/>
      <c r="Y29" s="207"/>
      <c r="Z29" s="207"/>
      <c r="AA29" s="208"/>
      <c r="AB29" s="339"/>
      <c r="AC29" s="221"/>
      <c r="AD29" s="222"/>
      <c r="AE29" s="16"/>
      <c r="AF29" s="207" t="s">
        <v>8</v>
      </c>
      <c r="AG29" s="207"/>
      <c r="AH29" s="207"/>
      <c r="AI29" s="207"/>
      <c r="AJ29" s="207"/>
      <c r="AK29" s="208"/>
      <c r="AL29" s="223">
        <f>(O29-E29)-AB29</f>
        <v>0</v>
      </c>
      <c r="AM29" s="224"/>
      <c r="AN29" s="225"/>
      <c r="AO29" s="33"/>
      <c r="AP29" s="164"/>
      <c r="AV29" s="158" t="s">
        <v>55</v>
      </c>
    </row>
    <row r="30" spans="1:48" ht="4.5" customHeight="1">
      <c r="A30" s="36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4"/>
      <c r="AO30" s="37"/>
      <c r="AP30" s="164"/>
      <c r="AV30" s="158" t="s">
        <v>84</v>
      </c>
    </row>
    <row r="31" spans="1:48" ht="10.5" customHeight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64"/>
      <c r="AV31" s="158" t="s">
        <v>83</v>
      </c>
    </row>
    <row r="32" spans="1:48" ht="15" customHeight="1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7"/>
      <c r="AP32" s="159"/>
      <c r="AV32" s="158" t="s">
        <v>56</v>
      </c>
    </row>
    <row r="33" spans="1:42" ht="14.25" customHeight="1">
      <c r="A33" s="214" t="s">
        <v>117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6"/>
      <c r="AP33" s="165"/>
    </row>
    <row r="34" spans="1:42" ht="21" customHeight="1">
      <c r="A34" s="353" t="s">
        <v>68</v>
      </c>
      <c r="B34" s="354"/>
      <c r="C34" s="354"/>
      <c r="D34" s="354"/>
      <c r="E34" s="379" t="s">
        <v>67</v>
      </c>
      <c r="F34" s="379"/>
      <c r="G34" s="379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1"/>
      <c r="V34" s="377" t="s">
        <v>69</v>
      </c>
      <c r="W34" s="354"/>
      <c r="X34" s="354"/>
      <c r="Y34" s="379" t="s">
        <v>67</v>
      </c>
      <c r="Z34" s="379"/>
      <c r="AA34" s="379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414"/>
      <c r="AP34" s="160"/>
    </row>
    <row r="35" spans="1:42" ht="21.75" customHeight="1">
      <c r="A35" s="245"/>
      <c r="B35" s="246"/>
      <c r="C35" s="246"/>
      <c r="D35" s="246"/>
      <c r="E35" s="416" t="s">
        <v>70</v>
      </c>
      <c r="F35" s="416"/>
      <c r="G35" s="416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382"/>
      <c r="V35" s="378"/>
      <c r="W35" s="246"/>
      <c r="X35" s="246"/>
      <c r="Y35" s="416" t="s">
        <v>70</v>
      </c>
      <c r="Z35" s="416"/>
      <c r="AA35" s="416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5"/>
      <c r="AP35" s="160"/>
    </row>
    <row r="36" spans="1:42" ht="21" customHeight="1">
      <c r="A36" s="344" t="s">
        <v>86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6"/>
      <c r="AP36" s="160"/>
    </row>
    <row r="37" spans="1:42" ht="10.5" customHeight="1">
      <c r="A37" s="265" t="s">
        <v>119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7"/>
      <c r="AP37" s="164"/>
    </row>
    <row r="38" spans="1:42" ht="15" customHeight="1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5"/>
      <c r="AP38" s="159"/>
    </row>
    <row r="39" spans="1:42" ht="33.75" customHeight="1">
      <c r="A39" s="214" t="s">
        <v>112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6"/>
      <c r="AP39" s="164"/>
    </row>
    <row r="40" spans="1:42" ht="24" customHeight="1">
      <c r="A40" s="330" t="s">
        <v>115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331"/>
      <c r="AJ40" s="331"/>
      <c r="AK40" s="331"/>
      <c r="AL40" s="331"/>
      <c r="AM40" s="331"/>
      <c r="AN40" s="331"/>
      <c r="AO40" s="332"/>
      <c r="AP40" s="164"/>
    </row>
    <row r="41" spans="1:42" ht="24" customHeight="1">
      <c r="A41" s="352" t="s">
        <v>92</v>
      </c>
      <c r="B41" s="328"/>
      <c r="C41" s="328"/>
      <c r="D41" s="328"/>
      <c r="E41" s="328"/>
      <c r="F41" s="343"/>
      <c r="G41" s="342" t="s">
        <v>64</v>
      </c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43"/>
      <c r="AK41" s="328" t="s">
        <v>60</v>
      </c>
      <c r="AL41" s="328"/>
      <c r="AM41" s="328"/>
      <c r="AN41" s="328"/>
      <c r="AO41" s="329"/>
      <c r="AP41" s="166"/>
    </row>
    <row r="42" spans="1:51" s="17" customFormat="1" ht="15" customHeight="1">
      <c r="A42" s="306" t="s">
        <v>62</v>
      </c>
      <c r="B42" s="307"/>
      <c r="C42" s="297" t="s">
        <v>404</v>
      </c>
      <c r="D42" s="298"/>
      <c r="E42" s="298"/>
      <c r="F42" s="299"/>
      <c r="G42" s="321" t="s">
        <v>9</v>
      </c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3"/>
      <c r="AK42" s="284">
        <v>10</v>
      </c>
      <c r="AL42" s="285"/>
      <c r="AM42" s="312">
        <f>AM45</f>
        <v>25</v>
      </c>
      <c r="AN42" s="313"/>
      <c r="AO42" s="314"/>
      <c r="AP42" s="159"/>
      <c r="AQ42" s="167"/>
      <c r="AR42" s="167"/>
      <c r="AS42" s="167"/>
      <c r="AT42" s="167"/>
      <c r="AU42" s="167"/>
      <c r="AV42" s="167"/>
      <c r="AW42" s="167"/>
      <c r="AX42" s="167"/>
      <c r="AY42" s="167"/>
    </row>
    <row r="43" spans="1:51" s="17" customFormat="1" ht="14.25" customHeight="1">
      <c r="A43" s="308"/>
      <c r="B43" s="309"/>
      <c r="C43" s="300"/>
      <c r="D43" s="301"/>
      <c r="E43" s="301"/>
      <c r="F43" s="302"/>
      <c r="G43" s="324" t="s">
        <v>10</v>
      </c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6"/>
      <c r="AK43" s="293">
        <v>10</v>
      </c>
      <c r="AL43" s="294"/>
      <c r="AM43" s="315"/>
      <c r="AN43" s="316"/>
      <c r="AO43" s="317"/>
      <c r="AP43" s="159"/>
      <c r="AQ43" s="167"/>
      <c r="AR43" s="167"/>
      <c r="AS43" s="167"/>
      <c r="AT43" s="167"/>
      <c r="AU43" s="167"/>
      <c r="AV43" s="167"/>
      <c r="AW43" s="167"/>
      <c r="AX43" s="167"/>
      <c r="AY43" s="167"/>
    </row>
    <row r="44" spans="1:51" s="17" customFormat="1" ht="15" customHeight="1">
      <c r="A44" s="308"/>
      <c r="B44" s="309"/>
      <c r="C44" s="303"/>
      <c r="D44" s="304"/>
      <c r="E44" s="304"/>
      <c r="F44" s="305"/>
      <c r="G44" s="251" t="s">
        <v>11</v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327"/>
      <c r="AK44" s="295">
        <v>10</v>
      </c>
      <c r="AL44" s="296"/>
      <c r="AM44" s="318"/>
      <c r="AN44" s="319"/>
      <c r="AO44" s="320"/>
      <c r="AP44" s="159"/>
      <c r="AQ44" s="167"/>
      <c r="AR44" s="167"/>
      <c r="AS44" s="167"/>
      <c r="AT44" s="167"/>
      <c r="AU44" s="167"/>
      <c r="AV44" s="167"/>
      <c r="AW44" s="167"/>
      <c r="AX44" s="167"/>
      <c r="AY44" s="167"/>
    </row>
    <row r="45" spans="1:51" s="17" customFormat="1" ht="15" customHeight="1">
      <c r="A45" s="308"/>
      <c r="B45" s="309"/>
      <c r="C45" s="297" t="s">
        <v>405</v>
      </c>
      <c r="D45" s="298"/>
      <c r="E45" s="298"/>
      <c r="F45" s="299"/>
      <c r="G45" s="321" t="s">
        <v>12</v>
      </c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3"/>
      <c r="AK45" s="284">
        <v>10</v>
      </c>
      <c r="AL45" s="285"/>
      <c r="AM45" s="312">
        <f>+SUM(AK45:AL47)/3*(25%)*10</f>
        <v>25</v>
      </c>
      <c r="AN45" s="403"/>
      <c r="AO45" s="404"/>
      <c r="AP45" s="165"/>
      <c r="AQ45" s="167"/>
      <c r="AR45" s="167"/>
      <c r="AS45" s="167"/>
      <c r="AT45" s="167"/>
      <c r="AU45" s="167"/>
      <c r="AV45" s="167"/>
      <c r="AW45" s="167"/>
      <c r="AX45" s="167"/>
      <c r="AY45" s="167"/>
    </row>
    <row r="46" spans="1:51" s="17" customFormat="1" ht="19.5" customHeight="1">
      <c r="A46" s="308"/>
      <c r="B46" s="309"/>
      <c r="C46" s="300"/>
      <c r="D46" s="301"/>
      <c r="E46" s="301"/>
      <c r="F46" s="302"/>
      <c r="G46" s="324" t="s">
        <v>13</v>
      </c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40"/>
      <c r="AJ46" s="341"/>
      <c r="AK46" s="293">
        <v>10</v>
      </c>
      <c r="AL46" s="294"/>
      <c r="AM46" s="405"/>
      <c r="AN46" s="406"/>
      <c r="AO46" s="407"/>
      <c r="AP46" s="168"/>
      <c r="AQ46" s="167"/>
      <c r="AR46" s="167"/>
      <c r="AS46" s="167"/>
      <c r="AT46" s="167"/>
      <c r="AU46" s="167"/>
      <c r="AV46" s="167"/>
      <c r="AW46" s="167"/>
      <c r="AX46" s="167"/>
      <c r="AY46" s="167"/>
    </row>
    <row r="47" spans="1:51" s="17" customFormat="1" ht="15" customHeight="1">
      <c r="A47" s="310"/>
      <c r="B47" s="311"/>
      <c r="C47" s="303"/>
      <c r="D47" s="304"/>
      <c r="E47" s="304"/>
      <c r="F47" s="305"/>
      <c r="G47" s="251" t="s">
        <v>14</v>
      </c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3"/>
      <c r="AJ47" s="254"/>
      <c r="AK47" s="295">
        <v>10</v>
      </c>
      <c r="AL47" s="296"/>
      <c r="AM47" s="408"/>
      <c r="AN47" s="409"/>
      <c r="AO47" s="410"/>
      <c r="AP47" s="165"/>
      <c r="AQ47" s="167"/>
      <c r="AR47" s="167"/>
      <c r="AS47" s="167"/>
      <c r="AT47" s="167"/>
      <c r="AU47" s="167"/>
      <c r="AV47" s="167"/>
      <c r="AW47" s="167"/>
      <c r="AX47" s="167"/>
      <c r="AY47" s="167"/>
    </row>
    <row r="48" spans="1:51" s="17" customFormat="1" ht="15" customHeight="1">
      <c r="A48" s="236" t="s">
        <v>63</v>
      </c>
      <c r="B48" s="237"/>
      <c r="C48" s="227" t="s">
        <v>406</v>
      </c>
      <c r="D48" s="228"/>
      <c r="E48" s="228"/>
      <c r="F48" s="229"/>
      <c r="G48" s="321" t="s">
        <v>17</v>
      </c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4"/>
      <c r="AK48" s="284">
        <v>10</v>
      </c>
      <c r="AL48" s="285"/>
      <c r="AM48" s="312">
        <f>+SUM(AK48:AL53)/6*(25%)*10</f>
        <v>25</v>
      </c>
      <c r="AN48" s="418"/>
      <c r="AO48" s="419"/>
      <c r="AP48" s="169"/>
      <c r="AQ48" s="167"/>
      <c r="AR48" s="167"/>
      <c r="AS48" s="167"/>
      <c r="AT48" s="167"/>
      <c r="AU48" s="167"/>
      <c r="AV48" s="167"/>
      <c r="AW48" s="167"/>
      <c r="AX48" s="167"/>
      <c r="AY48" s="167"/>
    </row>
    <row r="49" spans="1:51" s="17" customFormat="1" ht="21.75" customHeight="1">
      <c r="A49" s="238"/>
      <c r="B49" s="239"/>
      <c r="C49" s="230"/>
      <c r="D49" s="231"/>
      <c r="E49" s="231"/>
      <c r="F49" s="232"/>
      <c r="G49" s="324" t="s">
        <v>16</v>
      </c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401"/>
      <c r="AJ49" s="402"/>
      <c r="AK49" s="293">
        <v>10</v>
      </c>
      <c r="AL49" s="294"/>
      <c r="AM49" s="420"/>
      <c r="AN49" s="421"/>
      <c r="AO49" s="422"/>
      <c r="AP49" s="170"/>
      <c r="AQ49" s="167"/>
      <c r="AR49" s="167"/>
      <c r="AS49" s="167"/>
      <c r="AT49" s="167"/>
      <c r="AU49" s="167"/>
      <c r="AV49" s="167"/>
      <c r="AW49" s="167"/>
      <c r="AX49" s="167"/>
      <c r="AY49" s="167"/>
    </row>
    <row r="50" spans="1:51" s="17" customFormat="1" ht="21.75" customHeight="1">
      <c r="A50" s="238"/>
      <c r="B50" s="239"/>
      <c r="C50" s="230"/>
      <c r="D50" s="231"/>
      <c r="E50" s="231"/>
      <c r="F50" s="232"/>
      <c r="G50" s="324" t="s">
        <v>18</v>
      </c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401"/>
      <c r="AJ50" s="402"/>
      <c r="AK50" s="295">
        <v>10</v>
      </c>
      <c r="AL50" s="296"/>
      <c r="AM50" s="420"/>
      <c r="AN50" s="421"/>
      <c r="AO50" s="422"/>
      <c r="AP50" s="170"/>
      <c r="AQ50" s="167"/>
      <c r="AR50" s="167"/>
      <c r="AS50" s="167"/>
      <c r="AT50" s="167"/>
      <c r="AU50" s="167"/>
      <c r="AV50" s="167"/>
      <c r="AW50" s="167"/>
      <c r="AX50" s="167"/>
      <c r="AY50" s="167"/>
    </row>
    <row r="51" spans="1:51" s="17" customFormat="1" ht="21.75" customHeight="1">
      <c r="A51" s="238"/>
      <c r="B51" s="239"/>
      <c r="C51" s="230"/>
      <c r="D51" s="231"/>
      <c r="E51" s="231"/>
      <c r="F51" s="232"/>
      <c r="G51" s="324" t="s">
        <v>19</v>
      </c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401"/>
      <c r="AJ51" s="402"/>
      <c r="AK51" s="284">
        <v>10</v>
      </c>
      <c r="AL51" s="285"/>
      <c r="AM51" s="420"/>
      <c r="AN51" s="421"/>
      <c r="AO51" s="422"/>
      <c r="AP51" s="170"/>
      <c r="AQ51" s="167"/>
      <c r="AR51" s="167"/>
      <c r="AS51" s="167"/>
      <c r="AT51" s="167"/>
      <c r="AU51" s="167"/>
      <c r="AV51" s="167"/>
      <c r="AW51" s="167"/>
      <c r="AX51" s="167"/>
      <c r="AY51" s="167"/>
    </row>
    <row r="52" spans="1:51" s="17" customFormat="1" ht="21.75" customHeight="1">
      <c r="A52" s="238"/>
      <c r="B52" s="239"/>
      <c r="C52" s="230"/>
      <c r="D52" s="231"/>
      <c r="E52" s="231"/>
      <c r="F52" s="232"/>
      <c r="G52" s="324" t="s">
        <v>20</v>
      </c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401"/>
      <c r="AJ52" s="402"/>
      <c r="AK52" s="293">
        <v>10</v>
      </c>
      <c r="AL52" s="294"/>
      <c r="AM52" s="420"/>
      <c r="AN52" s="421"/>
      <c r="AO52" s="422"/>
      <c r="AP52" s="170"/>
      <c r="AQ52" s="167"/>
      <c r="AR52" s="167"/>
      <c r="AS52" s="167"/>
      <c r="AT52" s="167"/>
      <c r="AU52" s="167"/>
      <c r="AV52" s="167"/>
      <c r="AW52" s="167"/>
      <c r="AX52" s="167"/>
      <c r="AY52" s="167"/>
    </row>
    <row r="53" spans="1:51" s="17" customFormat="1" ht="21.75" customHeight="1">
      <c r="A53" s="240"/>
      <c r="B53" s="241"/>
      <c r="C53" s="233"/>
      <c r="D53" s="234"/>
      <c r="E53" s="234"/>
      <c r="F53" s="235"/>
      <c r="G53" s="251" t="s">
        <v>21</v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3"/>
      <c r="AJ53" s="254"/>
      <c r="AK53" s="295">
        <v>10</v>
      </c>
      <c r="AL53" s="296"/>
      <c r="AM53" s="423"/>
      <c r="AN53" s="424"/>
      <c r="AO53" s="425"/>
      <c r="AP53" s="170"/>
      <c r="AQ53" s="167"/>
      <c r="AR53" s="167"/>
      <c r="AS53" s="167"/>
      <c r="AT53" s="167"/>
      <c r="AU53" s="167"/>
      <c r="AV53" s="167"/>
      <c r="AW53" s="167"/>
      <c r="AX53" s="167"/>
      <c r="AY53" s="167"/>
    </row>
    <row r="54" spans="1:51" s="17" customFormat="1" ht="21.75" customHeight="1">
      <c r="A54" s="236" t="s">
        <v>22</v>
      </c>
      <c r="B54" s="237"/>
      <c r="C54" s="227" t="s">
        <v>407</v>
      </c>
      <c r="D54" s="228"/>
      <c r="E54" s="228"/>
      <c r="F54" s="229"/>
      <c r="G54" s="321" t="s">
        <v>23</v>
      </c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99"/>
      <c r="AJ54" s="400"/>
      <c r="AK54" s="284">
        <v>8</v>
      </c>
      <c r="AL54" s="285"/>
      <c r="AM54" s="312">
        <f>+SUM(AK54:AL57)/4*(25%)*10</f>
        <v>23.75</v>
      </c>
      <c r="AN54" s="418"/>
      <c r="AO54" s="419"/>
      <c r="AP54" s="170"/>
      <c r="AQ54" s="167"/>
      <c r="AR54" s="167"/>
      <c r="AS54" s="167"/>
      <c r="AT54" s="167"/>
      <c r="AU54" s="167"/>
      <c r="AV54" s="167"/>
      <c r="AW54" s="167"/>
      <c r="AX54" s="167"/>
      <c r="AY54" s="167"/>
    </row>
    <row r="55" spans="1:51" s="17" customFormat="1" ht="21.75" customHeight="1">
      <c r="A55" s="238"/>
      <c r="B55" s="239"/>
      <c r="C55" s="230"/>
      <c r="D55" s="231"/>
      <c r="E55" s="231"/>
      <c r="F55" s="232"/>
      <c r="G55" s="324" t="s">
        <v>24</v>
      </c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40"/>
      <c r="AJ55" s="341"/>
      <c r="AK55" s="293">
        <v>10</v>
      </c>
      <c r="AL55" s="294"/>
      <c r="AM55" s="420"/>
      <c r="AN55" s="421"/>
      <c r="AO55" s="422"/>
      <c r="AP55" s="170"/>
      <c r="AQ55" s="167"/>
      <c r="AR55" s="167"/>
      <c r="AS55" s="167"/>
      <c r="AT55" s="167"/>
      <c r="AU55" s="167"/>
      <c r="AV55" s="167"/>
      <c r="AW55" s="167"/>
      <c r="AX55" s="167"/>
      <c r="AY55" s="167"/>
    </row>
    <row r="56" spans="1:51" s="17" customFormat="1" ht="21.75" customHeight="1">
      <c r="A56" s="238"/>
      <c r="B56" s="239"/>
      <c r="C56" s="230"/>
      <c r="D56" s="231"/>
      <c r="E56" s="231"/>
      <c r="F56" s="232"/>
      <c r="G56" s="324" t="s">
        <v>25</v>
      </c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401"/>
      <c r="AJ56" s="402"/>
      <c r="AK56" s="295">
        <v>10</v>
      </c>
      <c r="AL56" s="296"/>
      <c r="AM56" s="420"/>
      <c r="AN56" s="421"/>
      <c r="AO56" s="422"/>
      <c r="AP56" s="170"/>
      <c r="AQ56" s="167"/>
      <c r="AR56" s="167"/>
      <c r="AS56" s="167"/>
      <c r="AT56" s="167"/>
      <c r="AU56" s="167"/>
      <c r="AV56" s="167"/>
      <c r="AW56" s="167"/>
      <c r="AX56" s="167"/>
      <c r="AY56" s="167"/>
    </row>
    <row r="57" spans="1:51" s="17" customFormat="1" ht="21.75" customHeight="1">
      <c r="A57" s="240"/>
      <c r="B57" s="241"/>
      <c r="C57" s="233"/>
      <c r="D57" s="234"/>
      <c r="E57" s="234"/>
      <c r="F57" s="235"/>
      <c r="G57" s="251" t="s"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3"/>
      <c r="AJ57" s="254"/>
      <c r="AK57" s="284">
        <v>10</v>
      </c>
      <c r="AL57" s="285"/>
      <c r="AM57" s="423"/>
      <c r="AN57" s="424"/>
      <c r="AO57" s="425"/>
      <c r="AP57" s="170"/>
      <c r="AQ57" s="167"/>
      <c r="AR57" s="167"/>
      <c r="AS57" s="167"/>
      <c r="AT57" s="167"/>
      <c r="AU57" s="167"/>
      <c r="AV57" s="167"/>
      <c r="AW57" s="167"/>
      <c r="AX57" s="167"/>
      <c r="AY57" s="167"/>
    </row>
    <row r="58" spans="1:51" s="17" customFormat="1" ht="21.75" customHeight="1">
      <c r="A58" s="286" t="s">
        <v>113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8"/>
      <c r="AJ58" s="288"/>
      <c r="AK58" s="288"/>
      <c r="AL58" s="289"/>
      <c r="AM58" s="290">
        <f>+SUM(AM42:AO57)</f>
        <v>98.75</v>
      </c>
      <c r="AN58" s="291"/>
      <c r="AO58" s="292"/>
      <c r="AP58" s="170"/>
      <c r="AQ58" s="167"/>
      <c r="AR58" s="167"/>
      <c r="AS58" s="167"/>
      <c r="AT58" s="167"/>
      <c r="AU58" s="167"/>
      <c r="AV58" s="167"/>
      <c r="AW58" s="167"/>
      <c r="AX58" s="167"/>
      <c r="AY58" s="167"/>
    </row>
    <row r="59" spans="1:51" s="17" customFormat="1" ht="21.75" customHeight="1">
      <c r="A59" s="38"/>
      <c r="AO59" s="39"/>
      <c r="AP59" s="170"/>
      <c r="AQ59" s="167"/>
      <c r="AR59" s="167"/>
      <c r="AS59" s="167"/>
      <c r="AT59" s="167"/>
      <c r="AU59" s="167"/>
      <c r="AV59" s="167"/>
      <c r="AW59" s="167"/>
      <c r="AX59" s="167"/>
      <c r="AY59" s="167"/>
    </row>
    <row r="60" spans="1:51" s="17" customFormat="1" ht="21.75" customHeight="1">
      <c r="A60" s="214" t="s">
        <v>118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6"/>
      <c r="AP60" s="170"/>
      <c r="AQ60" s="167"/>
      <c r="AR60" s="167"/>
      <c r="AS60" s="167"/>
      <c r="AT60" s="167"/>
      <c r="AU60" s="167"/>
      <c r="AV60" s="167"/>
      <c r="AW60" s="167"/>
      <c r="AX60" s="167"/>
      <c r="AY60" s="167"/>
    </row>
    <row r="61" spans="1:51" s="17" customFormat="1" ht="21.75" customHeight="1">
      <c r="A61" s="383" t="s">
        <v>92</v>
      </c>
      <c r="B61" s="384"/>
      <c r="C61" s="384"/>
      <c r="D61" s="384"/>
      <c r="E61" s="384"/>
      <c r="F61" s="385"/>
      <c r="G61" s="342" t="s">
        <v>64</v>
      </c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86"/>
      <c r="AL61" s="386"/>
      <c r="AM61" s="387" t="s">
        <v>114</v>
      </c>
      <c r="AN61" s="388"/>
      <c r="AO61" s="389"/>
      <c r="AP61" s="170"/>
      <c r="AQ61" s="167"/>
      <c r="AR61" s="167"/>
      <c r="AS61" s="167"/>
      <c r="AT61" s="167"/>
      <c r="AU61" s="167"/>
      <c r="AV61" s="167"/>
      <c r="AW61" s="167"/>
      <c r="AX61" s="167"/>
      <c r="AY61" s="167"/>
    </row>
    <row r="62" spans="1:51" s="17" customFormat="1" ht="21.75" customHeight="1">
      <c r="A62" s="426" t="s">
        <v>98</v>
      </c>
      <c r="B62" s="427"/>
      <c r="C62" s="427"/>
      <c r="D62" s="427"/>
      <c r="E62" s="427"/>
      <c r="F62" s="428"/>
      <c r="G62" s="321" t="s">
        <v>1</v>
      </c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99"/>
      <c r="AJ62" s="399"/>
      <c r="AK62" s="399"/>
      <c r="AL62" s="400"/>
      <c r="AM62" s="393"/>
      <c r="AN62" s="394"/>
      <c r="AO62" s="395"/>
      <c r="AP62" s="170"/>
      <c r="AQ62" s="167"/>
      <c r="AR62" s="167"/>
      <c r="AS62" s="167"/>
      <c r="AT62" s="167"/>
      <c r="AU62" s="167"/>
      <c r="AV62" s="167"/>
      <c r="AW62" s="167"/>
      <c r="AX62" s="167"/>
      <c r="AY62" s="167"/>
    </row>
    <row r="63" spans="1:51" s="17" customFormat="1" ht="21.75" customHeight="1">
      <c r="A63" s="242" t="s">
        <v>99</v>
      </c>
      <c r="B63" s="243"/>
      <c r="C63" s="243"/>
      <c r="D63" s="243"/>
      <c r="E63" s="243"/>
      <c r="F63" s="244"/>
      <c r="G63" s="324" t="s">
        <v>61</v>
      </c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40"/>
      <c r="AJ63" s="340"/>
      <c r="AK63" s="340"/>
      <c r="AL63" s="341"/>
      <c r="AM63" s="255"/>
      <c r="AN63" s="256"/>
      <c r="AO63" s="257"/>
      <c r="AP63" s="170"/>
      <c r="AQ63" s="167"/>
      <c r="AR63" s="167"/>
      <c r="AS63" s="167"/>
      <c r="AT63" s="167"/>
      <c r="AU63" s="167"/>
      <c r="AV63" s="167"/>
      <c r="AW63" s="167"/>
      <c r="AX63" s="167"/>
      <c r="AY63" s="167"/>
    </row>
    <row r="64" spans="1:51" s="17" customFormat="1" ht="21.75" customHeight="1">
      <c r="A64" s="242" t="s">
        <v>100</v>
      </c>
      <c r="B64" s="243"/>
      <c r="C64" s="243"/>
      <c r="D64" s="243"/>
      <c r="E64" s="243"/>
      <c r="F64" s="244"/>
      <c r="G64" s="324" t="s">
        <v>2</v>
      </c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40"/>
      <c r="AJ64" s="340"/>
      <c r="AK64" s="432"/>
      <c r="AL64" s="433"/>
      <c r="AM64" s="390"/>
      <c r="AN64" s="391"/>
      <c r="AO64" s="392"/>
      <c r="AP64" s="170"/>
      <c r="AQ64" s="167"/>
      <c r="AR64" s="167"/>
      <c r="AS64" s="167"/>
      <c r="AT64" s="167"/>
      <c r="AU64" s="167"/>
      <c r="AV64" s="167"/>
      <c r="AW64" s="167"/>
      <c r="AX64" s="167"/>
      <c r="AY64" s="167"/>
    </row>
    <row r="65" spans="1:51" s="17" customFormat="1" ht="21.75" customHeight="1">
      <c r="A65" s="242" t="s">
        <v>101</v>
      </c>
      <c r="B65" s="243"/>
      <c r="C65" s="243"/>
      <c r="D65" s="243"/>
      <c r="E65" s="243"/>
      <c r="F65" s="244"/>
      <c r="G65" s="324" t="s">
        <v>3</v>
      </c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40"/>
      <c r="AJ65" s="340"/>
      <c r="AK65" s="340"/>
      <c r="AL65" s="341"/>
      <c r="AM65" s="21"/>
      <c r="AN65" s="22"/>
      <c r="AO65" s="40"/>
      <c r="AP65" s="168"/>
      <c r="AQ65" s="167"/>
      <c r="AR65" s="167"/>
      <c r="AS65" s="167"/>
      <c r="AT65" s="167"/>
      <c r="AU65" s="167"/>
      <c r="AV65" s="167"/>
      <c r="AW65" s="167"/>
      <c r="AX65" s="167"/>
      <c r="AY65" s="167"/>
    </row>
    <row r="66" spans="1:51" s="17" customFormat="1" ht="22.5" customHeight="1">
      <c r="A66" s="429" t="s">
        <v>102</v>
      </c>
      <c r="B66" s="430"/>
      <c r="C66" s="430"/>
      <c r="D66" s="430"/>
      <c r="E66" s="430"/>
      <c r="F66" s="431"/>
      <c r="G66" s="251" t="s">
        <v>402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3"/>
      <c r="AJ66" s="253"/>
      <c r="AK66" s="253"/>
      <c r="AL66" s="254"/>
      <c r="AM66" s="248"/>
      <c r="AN66" s="249"/>
      <c r="AO66" s="250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</row>
    <row r="67" spans="1:51" s="17" customFormat="1" ht="10.5" customHeight="1">
      <c r="A67" s="4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6"/>
      <c r="AJ67" s="26"/>
      <c r="AK67" s="26"/>
      <c r="AL67" s="26"/>
      <c r="AM67" s="23"/>
      <c r="AN67" s="24"/>
      <c r="AO67" s="42"/>
      <c r="AP67" s="159"/>
      <c r="AQ67" s="167"/>
      <c r="AR67" s="167"/>
      <c r="AS67" s="167"/>
      <c r="AT67" s="167"/>
      <c r="AU67" s="167"/>
      <c r="AV67" s="167"/>
      <c r="AW67" s="167"/>
      <c r="AX67" s="167"/>
      <c r="AY67" s="167"/>
    </row>
    <row r="68" spans="1:51" s="17" customFormat="1" ht="10.5" customHeight="1">
      <c r="A68" s="245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7"/>
      <c r="AP68" s="165"/>
      <c r="AQ68" s="167"/>
      <c r="AR68" s="167"/>
      <c r="AS68" s="167"/>
      <c r="AT68" s="167"/>
      <c r="AU68" s="167"/>
      <c r="AV68" s="167"/>
      <c r="AW68" s="167"/>
      <c r="AX68" s="167"/>
      <c r="AY68" s="167"/>
    </row>
    <row r="69" spans="1:51" s="17" customFormat="1" ht="21" customHeight="1">
      <c r="A69" s="214" t="s">
        <v>59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6"/>
      <c r="AP69" s="171"/>
      <c r="AQ69" s="167"/>
      <c r="AR69" s="167"/>
      <c r="AS69" s="167"/>
      <c r="AT69" s="167"/>
      <c r="AU69" s="167"/>
      <c r="AV69" s="167"/>
      <c r="AW69" s="167"/>
      <c r="AX69" s="167"/>
      <c r="AY69" s="167"/>
    </row>
    <row r="70" spans="1:51" s="17" customFormat="1" ht="31.5" customHeight="1">
      <c r="A70" s="226" t="s">
        <v>441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5"/>
      <c r="AM70" s="290">
        <f>AM58</f>
        <v>98.75</v>
      </c>
      <c r="AN70" s="331"/>
      <c r="AO70" s="332"/>
      <c r="AP70" s="171"/>
      <c r="AQ70" s="167"/>
      <c r="AR70" s="167"/>
      <c r="AS70" s="167"/>
      <c r="AT70" s="167"/>
      <c r="AU70" s="167"/>
      <c r="AV70" s="167"/>
      <c r="AW70" s="167"/>
      <c r="AX70" s="167"/>
      <c r="AY70" s="167"/>
    </row>
    <row r="71" spans="1:51" s="17" customFormat="1" ht="6.75" customHeight="1">
      <c r="A71" s="268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70"/>
      <c r="AP71" s="171"/>
      <c r="AQ71" s="167"/>
      <c r="AR71" s="167"/>
      <c r="AS71" s="167"/>
      <c r="AT71" s="167"/>
      <c r="AU71" s="167"/>
      <c r="AV71" s="167"/>
      <c r="AW71" s="167"/>
      <c r="AX71" s="167"/>
      <c r="AY71" s="167"/>
    </row>
    <row r="72" spans="1:51" s="17" customFormat="1" ht="31.5" customHeight="1">
      <c r="A72" s="4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44"/>
      <c r="AP72" s="171"/>
      <c r="AQ72" s="167"/>
      <c r="AR72" s="167"/>
      <c r="AS72" s="167"/>
      <c r="AT72" s="167"/>
      <c r="AU72" s="167"/>
      <c r="AV72" s="167"/>
      <c r="AW72" s="167"/>
      <c r="AX72" s="167"/>
      <c r="AY72" s="167"/>
    </row>
    <row r="73" spans="1:51" s="17" customFormat="1" ht="31.5" customHeight="1">
      <c r="A73" s="258"/>
      <c r="B73" s="259"/>
      <c r="C73" s="259"/>
      <c r="D73" s="259"/>
      <c r="E73" s="259"/>
      <c r="F73" s="259"/>
      <c r="G73" s="259"/>
      <c r="H73" s="259"/>
      <c r="I73" s="259"/>
      <c r="J73" s="259"/>
      <c r="K73" s="259" t="s">
        <v>91</v>
      </c>
      <c r="L73" s="259"/>
      <c r="M73" s="259"/>
      <c r="N73" s="259"/>
      <c r="O73" s="259"/>
      <c r="P73" s="259"/>
      <c r="Q73" s="259"/>
      <c r="R73" s="259"/>
      <c r="S73" s="259"/>
      <c r="T73" s="271"/>
      <c r="U73" s="223" t="str">
        <f>IF(AM70&lt;59.9,"NO SATISFACTORIO",(IF(AM70&lt;90,"SATISFACTORIO","SOBRESALIENTE")))</f>
        <v>SOBRESALIENTE</v>
      </c>
      <c r="V73" s="224"/>
      <c r="W73" s="224"/>
      <c r="X73" s="224"/>
      <c r="Y73" s="224"/>
      <c r="Z73" s="224"/>
      <c r="AA73" s="225"/>
      <c r="AB73" s="260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61"/>
      <c r="AP73" s="171"/>
      <c r="AQ73" s="167"/>
      <c r="AR73" s="167"/>
      <c r="AS73" s="167"/>
      <c r="AT73" s="167"/>
      <c r="AU73" s="167"/>
      <c r="AV73" s="167"/>
      <c r="AW73" s="167"/>
      <c r="AX73" s="167"/>
      <c r="AY73" s="167"/>
    </row>
    <row r="74" spans="1:51" s="17" customFormat="1" ht="21.75" customHeight="1">
      <c r="A74" s="4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46"/>
      <c r="AP74" s="162"/>
      <c r="AQ74" s="167"/>
      <c r="AR74" s="167"/>
      <c r="AS74" s="167"/>
      <c r="AT74" s="167"/>
      <c r="AU74" s="167"/>
      <c r="AV74" s="167"/>
      <c r="AW74" s="167"/>
      <c r="AX74" s="167"/>
      <c r="AY74" s="167"/>
    </row>
    <row r="75" spans="1:51" s="17" customFormat="1" ht="7.5" customHeight="1">
      <c r="A75" s="262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4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</row>
    <row r="76" spans="1:51" s="17" customFormat="1" ht="15" customHeight="1">
      <c r="A76" s="265" t="s">
        <v>120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7"/>
      <c r="AP76" s="159"/>
      <c r="AQ76" s="167"/>
      <c r="AR76" s="167"/>
      <c r="AS76" s="167"/>
      <c r="AT76" s="167"/>
      <c r="AU76" s="167"/>
      <c r="AV76" s="167"/>
      <c r="AW76" s="167"/>
      <c r="AX76" s="167"/>
      <c r="AY76" s="167"/>
    </row>
    <row r="77" spans="1:51" s="17" customFormat="1" ht="6" customHeight="1">
      <c r="A77" s="265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</row>
    <row r="78" spans="1:41" ht="0.75" customHeight="1">
      <c r="A78" s="192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4"/>
    </row>
    <row r="79" spans="1:45" ht="15" customHeight="1">
      <c r="A79" s="28"/>
      <c r="B79" s="281" t="s">
        <v>121</v>
      </c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3"/>
      <c r="AO79" s="29"/>
      <c r="AS79" s="155" t="s">
        <v>92</v>
      </c>
    </row>
    <row r="80" spans="1:41" ht="36.75" customHeight="1">
      <c r="A80" s="28"/>
      <c r="B80" s="272" t="s">
        <v>122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4"/>
      <c r="AO80" s="29"/>
    </row>
    <row r="81" spans="1:45" ht="36.75" customHeight="1">
      <c r="A81" s="28"/>
      <c r="B81" s="275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7"/>
      <c r="AO81" s="29"/>
      <c r="AS81" s="161" t="s">
        <v>96</v>
      </c>
    </row>
    <row r="82" spans="1:45" ht="9" customHeight="1">
      <c r="A82" s="28"/>
      <c r="B82" s="275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7"/>
      <c r="AO82" s="29"/>
      <c r="AS82" s="161" t="s">
        <v>97</v>
      </c>
    </row>
    <row r="83" spans="1:45" ht="7.5" customHeight="1">
      <c r="A83" s="28"/>
      <c r="B83" s="278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80"/>
      <c r="AO83" s="29"/>
      <c r="AS83" s="161" t="s">
        <v>15</v>
      </c>
    </row>
    <row r="84" spans="1:45" ht="32.25" customHeight="1">
      <c r="A84" s="28"/>
      <c r="B84" s="411" t="s">
        <v>26</v>
      </c>
      <c r="C84" s="412"/>
      <c r="D84" s="412"/>
      <c r="E84" s="412"/>
      <c r="F84" s="412"/>
      <c r="G84" s="412"/>
      <c r="H84" s="412"/>
      <c r="I84" s="412"/>
      <c r="J84" s="413"/>
      <c r="K84" s="437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438"/>
      <c r="AO84" s="29"/>
      <c r="AS84" s="161" t="s">
        <v>4</v>
      </c>
    </row>
    <row r="85" spans="1:45" ht="27.75" customHeight="1">
      <c r="A85" s="28"/>
      <c r="B85" s="411" t="s">
        <v>27</v>
      </c>
      <c r="C85" s="412"/>
      <c r="D85" s="412"/>
      <c r="E85" s="412"/>
      <c r="F85" s="412"/>
      <c r="G85" s="412"/>
      <c r="H85" s="412"/>
      <c r="I85" s="412"/>
      <c r="J85" s="413"/>
      <c r="K85" s="437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438"/>
      <c r="AO85" s="29"/>
      <c r="AS85" s="161" t="s">
        <v>98</v>
      </c>
    </row>
    <row r="86" spans="1:45" ht="15" customHeight="1">
      <c r="A86" s="28"/>
      <c r="B86" s="411" t="s">
        <v>86</v>
      </c>
      <c r="C86" s="412"/>
      <c r="D86" s="412"/>
      <c r="E86" s="412"/>
      <c r="F86" s="412"/>
      <c r="G86" s="412"/>
      <c r="H86" s="412"/>
      <c r="I86" s="412"/>
      <c r="J86" s="413"/>
      <c r="K86" s="437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438"/>
      <c r="AO86" s="29"/>
      <c r="AS86" s="161" t="s">
        <v>99</v>
      </c>
    </row>
    <row r="87" spans="1:45" ht="21" customHeight="1" thickBot="1">
      <c r="A87" s="434" t="s">
        <v>111</v>
      </c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5"/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6"/>
      <c r="AS87" s="161" t="s">
        <v>100</v>
      </c>
    </row>
    <row r="88" s="155" customFormat="1" ht="21" customHeight="1">
      <c r="AS88" s="161" t="s">
        <v>101</v>
      </c>
    </row>
    <row r="89" s="155" customFormat="1" ht="21" customHeight="1">
      <c r="AS89" s="161" t="s">
        <v>102</v>
      </c>
    </row>
    <row r="90" s="155" customFormat="1" ht="21" customHeight="1">
      <c r="AS90" s="161"/>
    </row>
    <row r="91" s="155" customFormat="1" ht="43.5" customHeight="1"/>
    <row r="92" s="155" customFormat="1" ht="43.5" customHeight="1"/>
    <row r="93" s="155" customFormat="1" ht="33" customHeight="1"/>
    <row r="94" s="155" customFormat="1" ht="15" customHeight="1">
      <c r="AP94" s="160"/>
    </row>
    <row r="95" s="155" customFormat="1" ht="15" customHeight="1"/>
    <row r="96" s="155" customFormat="1" ht="15" customHeight="1"/>
    <row r="97" s="155" customFormat="1" ht="15" customHeight="1"/>
    <row r="98" s="155" customFormat="1" ht="15" customHeight="1"/>
    <row r="99" s="155" customFormat="1" ht="15" customHeight="1"/>
    <row r="100" s="155" customFormat="1" ht="15" customHeight="1"/>
    <row r="101" s="155" customFormat="1" ht="15" customHeight="1"/>
    <row r="102" s="155" customFormat="1" ht="15" customHeight="1"/>
    <row r="103" s="155" customFormat="1" ht="15" customHeight="1"/>
    <row r="104" s="155" customFormat="1" ht="15" customHeight="1"/>
    <row r="105" s="155" customFormat="1" ht="15" customHeight="1"/>
  </sheetData>
  <sheetProtection selectLockedCells="1"/>
  <mergeCells count="165">
    <mergeCell ref="A62:F62"/>
    <mergeCell ref="A66:F66"/>
    <mergeCell ref="A65:F65"/>
    <mergeCell ref="G64:AL64"/>
    <mergeCell ref="A87:AO87"/>
    <mergeCell ref="K86:AN86"/>
    <mergeCell ref="K85:AN85"/>
    <mergeCell ref="K84:AN84"/>
    <mergeCell ref="B86:J86"/>
    <mergeCell ref="B85:J85"/>
    <mergeCell ref="B84:J84"/>
    <mergeCell ref="AO34:AO35"/>
    <mergeCell ref="E34:G34"/>
    <mergeCell ref="H34:T34"/>
    <mergeCell ref="E35:G35"/>
    <mergeCell ref="H35:T35"/>
    <mergeCell ref="Y35:AA35"/>
    <mergeCell ref="AB35:AN35"/>
    <mergeCell ref="AM48:AO53"/>
    <mergeCell ref="AM54:AO57"/>
    <mergeCell ref="AK45:AL45"/>
    <mergeCell ref="AK46:AL46"/>
    <mergeCell ref="AK49:AL49"/>
    <mergeCell ref="AK50:AL50"/>
    <mergeCell ref="AM45:AO47"/>
    <mergeCell ref="AK48:AL48"/>
    <mergeCell ref="G65:AL65"/>
    <mergeCell ref="G49:AJ49"/>
    <mergeCell ref="G51:AJ51"/>
    <mergeCell ref="G52:AJ52"/>
    <mergeCell ref="G53:AJ53"/>
    <mergeCell ref="G54:AJ54"/>
    <mergeCell ref="G50:AJ50"/>
    <mergeCell ref="AK52:AL52"/>
    <mergeCell ref="G55:AJ55"/>
    <mergeCell ref="G56:AJ56"/>
    <mergeCell ref="G57:AJ57"/>
    <mergeCell ref="AK47:AL47"/>
    <mergeCell ref="G62:AL62"/>
    <mergeCell ref="AK54:AL54"/>
    <mergeCell ref="AK57:AL57"/>
    <mergeCell ref="G63:AL63"/>
    <mergeCell ref="G12:J12"/>
    <mergeCell ref="U34:U35"/>
    <mergeCell ref="A61:F61"/>
    <mergeCell ref="AM70:AO70"/>
    <mergeCell ref="A78:AO78"/>
    <mergeCell ref="G61:AL61"/>
    <mergeCell ref="AM61:AO61"/>
    <mergeCell ref="AM64:AO64"/>
    <mergeCell ref="AM62:AO62"/>
    <mergeCell ref="AK17:AN17"/>
    <mergeCell ref="Q2:AO2"/>
    <mergeCell ref="C10:F10"/>
    <mergeCell ref="A48:B53"/>
    <mergeCell ref="G48:AJ48"/>
    <mergeCell ref="H10:L10"/>
    <mergeCell ref="B12:F12"/>
    <mergeCell ref="V34:X35"/>
    <mergeCell ref="Y34:AA34"/>
    <mergeCell ref="AB34:AN34"/>
    <mergeCell ref="AK53:AL53"/>
    <mergeCell ref="F6:J6"/>
    <mergeCell ref="K6:W6"/>
    <mergeCell ref="AC6:AF6"/>
    <mergeCell ref="A11:AO11"/>
    <mergeCell ref="K12:AO12"/>
    <mergeCell ref="A7:AO7"/>
    <mergeCell ref="A8:AO8"/>
    <mergeCell ref="M10:AE10"/>
    <mergeCell ref="AK10:AL10"/>
    <mergeCell ref="A9:AO9"/>
    <mergeCell ref="A1:E2"/>
    <mergeCell ref="F1:P2"/>
    <mergeCell ref="A4:AO4"/>
    <mergeCell ref="A5:AO5"/>
    <mergeCell ref="Q1:AO1"/>
    <mergeCell ref="B19:C19"/>
    <mergeCell ref="D19:F19"/>
    <mergeCell ref="H19:L19"/>
    <mergeCell ref="M19:V19"/>
    <mergeCell ref="AG6:AI6"/>
    <mergeCell ref="B17:D17"/>
    <mergeCell ref="E17:AE17"/>
    <mergeCell ref="A15:AO15"/>
    <mergeCell ref="A41:F41"/>
    <mergeCell ref="A33:AO33"/>
    <mergeCell ref="A34:D35"/>
    <mergeCell ref="A22:AO22"/>
    <mergeCell ref="C24:F24"/>
    <mergeCell ref="H24:L24"/>
    <mergeCell ref="M24:AE24"/>
    <mergeCell ref="AI24:AN24"/>
    <mergeCell ref="AB29:AD29"/>
    <mergeCell ref="G46:AJ46"/>
    <mergeCell ref="A32:AO32"/>
    <mergeCell ref="A31:AO31"/>
    <mergeCell ref="A26:AO26"/>
    <mergeCell ref="A25:AO25"/>
    <mergeCell ref="G41:AJ41"/>
    <mergeCell ref="G42:AJ42"/>
    <mergeCell ref="A36:AO36"/>
    <mergeCell ref="A37:AO37"/>
    <mergeCell ref="G44:AJ44"/>
    <mergeCell ref="AK41:AO41"/>
    <mergeCell ref="A40:AO40"/>
    <mergeCell ref="A38:AO38"/>
    <mergeCell ref="A39:AO39"/>
    <mergeCell ref="C45:F47"/>
    <mergeCell ref="A42:B47"/>
    <mergeCell ref="C42:F44"/>
    <mergeCell ref="AK42:AL42"/>
    <mergeCell ref="AM42:AO44"/>
    <mergeCell ref="AK43:AL43"/>
    <mergeCell ref="AK44:AL44"/>
    <mergeCell ref="G47:AJ47"/>
    <mergeCell ref="G45:AJ45"/>
    <mergeCell ref="G43:AJ43"/>
    <mergeCell ref="B80:AN83"/>
    <mergeCell ref="B79:AN79"/>
    <mergeCell ref="A76:AO76"/>
    <mergeCell ref="A60:AO60"/>
    <mergeCell ref="C54:F57"/>
    <mergeCell ref="AK51:AL51"/>
    <mergeCell ref="A58:AL58"/>
    <mergeCell ref="AM58:AO58"/>
    <mergeCell ref="AK55:AL55"/>
    <mergeCell ref="AK56:AL56"/>
    <mergeCell ref="A73:J73"/>
    <mergeCell ref="U73:AA73"/>
    <mergeCell ref="AB73:AO73"/>
    <mergeCell ref="A75:AO75"/>
    <mergeCell ref="A77:AO77"/>
    <mergeCell ref="A71:AO71"/>
    <mergeCell ref="K73:T73"/>
    <mergeCell ref="A70:AL70"/>
    <mergeCell ref="C48:F53"/>
    <mergeCell ref="A69:AO69"/>
    <mergeCell ref="A54:B57"/>
    <mergeCell ref="A63:F63"/>
    <mergeCell ref="A64:F64"/>
    <mergeCell ref="A68:AO68"/>
    <mergeCell ref="AM66:AO66"/>
    <mergeCell ref="G66:AL66"/>
    <mergeCell ref="AM63:AO63"/>
    <mergeCell ref="A23:AO23"/>
    <mergeCell ref="B29:D29"/>
    <mergeCell ref="L29:N29"/>
    <mergeCell ref="T29:AA29"/>
    <mergeCell ref="AF29:AK29"/>
    <mergeCell ref="A27:AO27"/>
    <mergeCell ref="E29:H29"/>
    <mergeCell ref="O29:R29"/>
    <mergeCell ref="AL29:AN29"/>
    <mergeCell ref="AG24:AH24"/>
    <mergeCell ref="A3:AO3"/>
    <mergeCell ref="A21:AO21"/>
    <mergeCell ref="A20:AO20"/>
    <mergeCell ref="A18:AO18"/>
    <mergeCell ref="A16:AO16"/>
    <mergeCell ref="A14:AO14"/>
    <mergeCell ref="A13:AO13"/>
    <mergeCell ref="AC19:AN19"/>
    <mergeCell ref="X19:AB19"/>
    <mergeCell ref="AG17:AJ17"/>
  </mergeCells>
  <dataValidations count="5">
    <dataValidation type="whole" allowBlank="1" showInputMessage="1" showErrorMessage="1" sqref="AH46:AH47 AK42:AK57 AH49:AH54 AH64:AH65 AH56:AH57">
      <formula1>1</formula1>
      <formula2>10</formula2>
    </dataValidation>
    <dataValidation type="list" allowBlank="1" showInputMessage="1" showErrorMessage="1" sqref="M19:V19">
      <formula1>$AV$2:$AV$32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D19">
      <formula1>$AU$2:$AU$3</formula1>
    </dataValidation>
  </dataValidations>
  <printOptions horizontalCentered="1"/>
  <pageMargins left="0.3937007874015748" right="0.3937007874015748" top="0.3937007874015748" bottom="0.3937007874015748" header="0.31496062992125984" footer="0.3937007874015748"/>
  <pageSetup horizontalDpi="600" verticalDpi="600" orientation="landscape" scale="99" r:id="rId4"/>
  <headerFooter>
    <oddFooter>&amp;C&amp;8Página &amp;P</oddFooter>
  </headerFooter>
  <rowBreaks count="2" manualBreakCount="2">
    <brk id="41" max="255" man="1"/>
    <brk id="58" max="4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3"/>
  <sheetViews>
    <sheetView zoomScalePageLayoutView="0" workbookViewId="0" topLeftCell="A77">
      <selection activeCell="A86" sqref="A86:AH86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2.421875" style="47" customWidth="1"/>
    <col min="42" max="42" width="0.42578125" style="47" customWidth="1"/>
    <col min="43" max="43" width="4.421875" style="148" customWidth="1"/>
    <col min="44" max="45" width="9.28125" style="148" customWidth="1"/>
    <col min="46" max="46" width="7.28125" style="148" customWidth="1"/>
    <col min="47" max="60" width="9.140625" style="148" customWidth="1"/>
    <col min="61" max="16384" width="9.140625" style="47" customWidth="1"/>
  </cols>
  <sheetData>
    <row r="1" spans="1:48" ht="28.5" customHeight="1">
      <c r="A1" s="585"/>
      <c r="B1" s="586"/>
      <c r="C1" s="586"/>
      <c r="D1" s="586"/>
      <c r="E1" s="586"/>
      <c r="F1" s="361" t="s">
        <v>71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589" t="s">
        <v>93</v>
      </c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90"/>
      <c r="AP1" s="48"/>
      <c r="AR1" s="148" t="s">
        <v>65</v>
      </c>
      <c r="AS1" s="148" t="s">
        <v>66</v>
      </c>
      <c r="AU1" s="148" t="s">
        <v>79</v>
      </c>
      <c r="AV1" s="148" t="s">
        <v>103</v>
      </c>
    </row>
    <row r="2" spans="1:48" ht="28.5" customHeight="1">
      <c r="A2" s="587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123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2"/>
      <c r="AP2" s="49"/>
      <c r="AS2" s="148" t="s">
        <v>74</v>
      </c>
      <c r="AU2" s="148" t="s">
        <v>80</v>
      </c>
      <c r="AV2" s="149" t="s">
        <v>168</v>
      </c>
    </row>
    <row r="3" spans="1:48" ht="6.75" customHeight="1">
      <c r="A3" s="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90"/>
      <c r="AP3" s="49"/>
      <c r="AR3" s="148" t="s">
        <v>5</v>
      </c>
      <c r="AS3" s="148" t="s">
        <v>75</v>
      </c>
      <c r="AU3" s="148" t="s">
        <v>81</v>
      </c>
      <c r="AV3" s="150" t="s">
        <v>169</v>
      </c>
    </row>
    <row r="4" spans="1:48" ht="15">
      <c r="A4" s="462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4"/>
      <c r="AP4" s="50"/>
      <c r="AV4" s="150" t="s">
        <v>170</v>
      </c>
    </row>
    <row r="5" spans="1:48" ht="6.75" customHeight="1">
      <c r="A5" s="593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51"/>
      <c r="AV5" s="150" t="s">
        <v>171</v>
      </c>
    </row>
    <row r="6" spans="1:48" ht="18" customHeight="1">
      <c r="A6" s="89"/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3"/>
      <c r="Y6" s="53"/>
      <c r="AA6" s="54"/>
      <c r="AC6" s="581" t="s">
        <v>29</v>
      </c>
      <c r="AD6" s="581"/>
      <c r="AE6" s="581"/>
      <c r="AF6" s="581"/>
      <c r="AG6" s="578"/>
      <c r="AH6" s="579"/>
      <c r="AI6" s="580"/>
      <c r="AO6" s="93"/>
      <c r="AR6" s="151"/>
      <c r="AV6" s="150" t="s">
        <v>172</v>
      </c>
    </row>
    <row r="7" spans="1:48" ht="6.75" customHeight="1">
      <c r="A7" s="582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4"/>
      <c r="AP7" s="51"/>
      <c r="AV7" s="150" t="s">
        <v>173</v>
      </c>
    </row>
    <row r="8" spans="1:48" ht="15" customHeight="1">
      <c r="A8" s="470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3"/>
      <c r="AP8" s="57"/>
      <c r="AV8" s="150" t="s">
        <v>174</v>
      </c>
    </row>
    <row r="9" spans="1:48" ht="5.25" customHeight="1">
      <c r="A9" s="9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95"/>
      <c r="AP9" s="56"/>
      <c r="AV9" s="150" t="s">
        <v>175</v>
      </c>
    </row>
    <row r="10" spans="1:48" ht="15" customHeight="1">
      <c r="A10" s="96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97"/>
      <c r="AP10" s="63"/>
      <c r="AV10" s="150" t="s">
        <v>176</v>
      </c>
    </row>
    <row r="11" spans="1:48" ht="3" customHeight="1">
      <c r="A11" s="9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93"/>
      <c r="AV11" s="150" t="s">
        <v>177</v>
      </c>
    </row>
    <row r="12" spans="1:48" ht="15" customHeight="1">
      <c r="A12" s="98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6"/>
      <c r="AP12" s="54"/>
      <c r="AV12" s="150" t="s">
        <v>178</v>
      </c>
    </row>
    <row r="13" spans="1:48" ht="5.25" customHeight="1">
      <c r="A13" s="99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00"/>
      <c r="AP13" s="56"/>
      <c r="AV13" s="150" t="s">
        <v>179</v>
      </c>
    </row>
    <row r="14" spans="1:48" ht="10.5" customHeight="1">
      <c r="A14" s="8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67"/>
      <c r="AO14" s="101"/>
      <c r="AP14" s="67"/>
      <c r="AV14" s="150" t="s">
        <v>180</v>
      </c>
    </row>
    <row r="15" spans="1:48" ht="15" customHeight="1">
      <c r="A15" s="470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3"/>
      <c r="AP15" s="57"/>
      <c r="AV15" s="150" t="s">
        <v>181</v>
      </c>
    </row>
    <row r="16" spans="1:48" ht="4.5" customHeight="1">
      <c r="A16" s="102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103"/>
      <c r="AP16" s="67"/>
      <c r="AV16" s="150" t="s">
        <v>182</v>
      </c>
    </row>
    <row r="17" spans="1:48" ht="15" customHeight="1">
      <c r="A17" s="8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71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01"/>
      <c r="AP17" s="67"/>
      <c r="AV17" s="150" t="s">
        <v>183</v>
      </c>
    </row>
    <row r="18" spans="1:48" ht="3" customHeight="1">
      <c r="A18" s="8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67"/>
      <c r="AO18" s="101"/>
      <c r="AP18" s="67"/>
      <c r="AV18" s="150" t="s">
        <v>184</v>
      </c>
    </row>
    <row r="19" spans="1:48" ht="15" customHeight="1">
      <c r="A19" s="8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7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01"/>
      <c r="AP19" s="67"/>
      <c r="AV19" s="150" t="s">
        <v>185</v>
      </c>
    </row>
    <row r="20" spans="1:48" ht="4.5" customHeight="1">
      <c r="A20" s="99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4"/>
      <c r="AO20" s="104"/>
      <c r="AP20" s="67"/>
      <c r="AV20" s="150" t="s">
        <v>186</v>
      </c>
    </row>
    <row r="21" spans="1:48" ht="10.5" customHeight="1">
      <c r="A21" s="8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7"/>
      <c r="AO21" s="101"/>
      <c r="AP21" s="67"/>
      <c r="AV21" s="150" t="s">
        <v>187</v>
      </c>
    </row>
    <row r="22" spans="1:48" ht="15" customHeight="1">
      <c r="A22" s="470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3"/>
      <c r="AP22" s="57"/>
      <c r="AV22" s="150" t="s">
        <v>188</v>
      </c>
    </row>
    <row r="23" spans="1:48" ht="4.5" customHeight="1">
      <c r="A23" s="10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70"/>
      <c r="AO23" s="103"/>
      <c r="AP23" s="67"/>
      <c r="AV23" s="150" t="s">
        <v>189</v>
      </c>
    </row>
    <row r="24" spans="1:48" ht="15" customHeight="1">
      <c r="A24" s="96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71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01"/>
      <c r="AP24" s="67"/>
      <c r="AV24" s="150" t="s">
        <v>190</v>
      </c>
    </row>
    <row r="25" spans="1:48" ht="4.5" customHeight="1">
      <c r="A25" s="99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74"/>
      <c r="AO25" s="104"/>
      <c r="AP25" s="67"/>
      <c r="AV25" s="150" t="s">
        <v>191</v>
      </c>
    </row>
    <row r="26" spans="1:48" ht="10.5" customHeight="1">
      <c r="A26" s="89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67"/>
      <c r="AO26" s="101"/>
      <c r="AP26" s="67"/>
      <c r="AV26" s="150" t="s">
        <v>192</v>
      </c>
    </row>
    <row r="27" spans="1:48" ht="15" customHeight="1">
      <c r="A27" s="470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3"/>
      <c r="AP27" s="57"/>
      <c r="AV27" s="150" t="s">
        <v>193</v>
      </c>
    </row>
    <row r="28" spans="1:48" ht="4.5" customHeight="1">
      <c r="A28" s="10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70"/>
      <c r="AO28" s="103"/>
      <c r="AP28" s="67"/>
      <c r="AV28" s="150" t="s">
        <v>194</v>
      </c>
    </row>
    <row r="29" spans="1:48" ht="15" customHeight="1">
      <c r="A29" s="89"/>
      <c r="B29" s="25" t="s">
        <v>85</v>
      </c>
      <c r="E29" s="547"/>
      <c r="F29" s="548"/>
      <c r="G29" s="548"/>
      <c r="H29" s="549"/>
      <c r="I29" s="71"/>
      <c r="J29" s="25" t="s">
        <v>124</v>
      </c>
      <c r="K29" s="71"/>
      <c r="L29" s="71"/>
      <c r="M29" s="71"/>
      <c r="N29" s="71"/>
      <c r="O29" s="550"/>
      <c r="P29" s="551"/>
      <c r="Q29" s="551"/>
      <c r="R29" s="552"/>
      <c r="U29" s="76" t="s">
        <v>125</v>
      </c>
      <c r="V29" s="71"/>
      <c r="W29" s="71"/>
      <c r="X29" s="71"/>
      <c r="Y29" s="71"/>
      <c r="Z29" s="71"/>
      <c r="AA29" s="71"/>
      <c r="AB29" s="71"/>
      <c r="AC29" s="553"/>
      <c r="AD29" s="551"/>
      <c r="AE29" s="552"/>
      <c r="AF29" s="71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01"/>
      <c r="AP29" s="67"/>
      <c r="AV29" s="150" t="s">
        <v>195</v>
      </c>
    </row>
    <row r="30" spans="1:48" ht="3" customHeight="1">
      <c r="A30" s="8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78"/>
      <c r="AO30" s="101"/>
      <c r="AP30" s="67"/>
      <c r="AV30" s="150" t="s">
        <v>196</v>
      </c>
    </row>
    <row r="31" spans="1:48" ht="15" customHeight="1">
      <c r="A31" s="8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06"/>
      <c r="AP31" s="56"/>
      <c r="AV31" s="150" t="s">
        <v>197</v>
      </c>
    </row>
    <row r="32" spans="1:48" ht="4.5" customHeight="1">
      <c r="A32" s="99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74"/>
      <c r="AO32" s="104"/>
      <c r="AP32" s="67"/>
      <c r="AV32" s="150" t="s">
        <v>198</v>
      </c>
    </row>
    <row r="33" spans="1:48" ht="10.5" customHeight="1">
      <c r="A33" s="8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67"/>
      <c r="AO33" s="101"/>
      <c r="AP33" s="67"/>
      <c r="AV33" s="150" t="s">
        <v>199</v>
      </c>
    </row>
    <row r="34" spans="1:48" ht="15" customHeight="1">
      <c r="A34" s="470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3"/>
      <c r="AP34" s="57"/>
      <c r="AV34" s="148" t="s">
        <v>200</v>
      </c>
    </row>
    <row r="35" spans="1:48" ht="33.75" customHeight="1">
      <c r="A35" s="353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45"/>
      <c r="AP35" s="67"/>
      <c r="AV35" s="148" t="s">
        <v>201</v>
      </c>
    </row>
    <row r="36" spans="1:48" ht="24" customHeight="1">
      <c r="A36" s="245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546"/>
      <c r="AP36" s="67"/>
      <c r="AV36" s="148" t="s">
        <v>202</v>
      </c>
    </row>
    <row r="37" spans="1:48" ht="24" customHeight="1">
      <c r="A37" s="531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3"/>
      <c r="AP37" s="25"/>
      <c r="AV37" s="148" t="s">
        <v>203</v>
      </c>
    </row>
    <row r="38" spans="1:60" s="80" customFormat="1" ht="15" customHeight="1">
      <c r="A38" s="462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4"/>
      <c r="AP38" s="50"/>
      <c r="AQ38" s="152"/>
      <c r="AR38" s="152"/>
      <c r="AS38" s="152"/>
      <c r="AT38" s="152"/>
      <c r="AU38" s="152"/>
      <c r="AV38" s="152" t="s">
        <v>204</v>
      </c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s="80" customFormat="1" ht="6.75" customHeight="1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6"/>
      <c r="AP39" s="50"/>
      <c r="AQ39" s="152"/>
      <c r="AR39" s="152"/>
      <c r="AS39" s="152"/>
      <c r="AT39" s="152"/>
      <c r="AU39" s="152"/>
      <c r="AV39" s="152" t="s">
        <v>205</v>
      </c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s="80" customFormat="1" ht="15" customHeight="1">
      <c r="A40" s="470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3"/>
      <c r="AP40" s="57"/>
      <c r="AQ40" s="152"/>
      <c r="AR40" s="152"/>
      <c r="AS40" s="152"/>
      <c r="AT40" s="152"/>
      <c r="AU40" s="152"/>
      <c r="AV40" s="152" t="s">
        <v>206</v>
      </c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s="80" customFormat="1" ht="12.75" customHeight="1">
      <c r="A41" s="527" t="s">
        <v>130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500"/>
      <c r="AP41" s="81"/>
      <c r="AQ41" s="152"/>
      <c r="AR41" s="152"/>
      <c r="AS41" s="152"/>
      <c r="AT41" s="152"/>
      <c r="AU41" s="152"/>
      <c r="AV41" s="152" t="s">
        <v>207</v>
      </c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s="80" customFormat="1" ht="15" customHeight="1">
      <c r="A42" s="519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501"/>
      <c r="AP42" s="82"/>
      <c r="AQ42" s="152"/>
      <c r="AR42" s="152"/>
      <c r="AS42" s="152"/>
      <c r="AT42" s="152"/>
      <c r="AU42" s="152"/>
      <c r="AV42" s="152" t="s">
        <v>208</v>
      </c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s="80" customFormat="1" ht="16.5" customHeight="1">
      <c r="A43" s="306" t="s">
        <v>62</v>
      </c>
      <c r="B43" s="307"/>
      <c r="C43" s="297" t="s">
        <v>404</v>
      </c>
      <c r="D43" s="298"/>
      <c r="E43" s="298"/>
      <c r="F43" s="299"/>
      <c r="G43" s="321" t="s">
        <v>131</v>
      </c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3"/>
      <c r="AI43" s="513">
        <v>3</v>
      </c>
      <c r="AJ43" s="514"/>
      <c r="AK43" s="514"/>
      <c r="AL43" s="515"/>
      <c r="AM43" s="502">
        <f>AVERAGE(AI43:AL45)</f>
        <v>3.6666666666666665</v>
      </c>
      <c r="AN43" s="503"/>
      <c r="AO43" s="504"/>
      <c r="AP43" s="83"/>
      <c r="AQ43" s="152"/>
      <c r="AR43" s="152"/>
      <c r="AS43" s="152"/>
      <c r="AT43" s="152"/>
      <c r="AU43" s="152"/>
      <c r="AV43" s="152" t="s">
        <v>209</v>
      </c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s="80" customFormat="1" ht="16.5" customHeight="1">
      <c r="A44" s="308"/>
      <c r="B44" s="309"/>
      <c r="C44" s="300"/>
      <c r="D44" s="301"/>
      <c r="E44" s="301"/>
      <c r="F44" s="302"/>
      <c r="G44" s="324" t="s">
        <v>132</v>
      </c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6"/>
      <c r="AI44" s="481">
        <v>5</v>
      </c>
      <c r="AJ44" s="482"/>
      <c r="AK44" s="482"/>
      <c r="AL44" s="511"/>
      <c r="AM44" s="505"/>
      <c r="AN44" s="506"/>
      <c r="AO44" s="507"/>
      <c r="AP44" s="83"/>
      <c r="AQ44" s="152"/>
      <c r="AR44" s="152"/>
      <c r="AS44" s="152"/>
      <c r="AT44" s="152"/>
      <c r="AU44" s="152"/>
      <c r="AV44" s="152" t="s">
        <v>210</v>
      </c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s="80" customFormat="1" ht="16.5" customHeight="1">
      <c r="A45" s="308"/>
      <c r="B45" s="309"/>
      <c r="C45" s="303"/>
      <c r="D45" s="304"/>
      <c r="E45" s="304"/>
      <c r="F45" s="305"/>
      <c r="G45" s="251" t="s">
        <v>133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327"/>
      <c r="AI45" s="467">
        <v>3</v>
      </c>
      <c r="AJ45" s="468"/>
      <c r="AK45" s="468"/>
      <c r="AL45" s="512"/>
      <c r="AM45" s="508"/>
      <c r="AN45" s="509"/>
      <c r="AO45" s="510"/>
      <c r="AP45" s="83"/>
      <c r="AQ45" s="152"/>
      <c r="AR45" s="152"/>
      <c r="AS45" s="152"/>
      <c r="AT45" s="152"/>
      <c r="AU45" s="152"/>
      <c r="AV45" s="152" t="s">
        <v>211</v>
      </c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s="80" customFormat="1" ht="16.5" customHeight="1">
      <c r="A46" s="308"/>
      <c r="B46" s="309"/>
      <c r="C46" s="297" t="s">
        <v>408</v>
      </c>
      <c r="D46" s="298"/>
      <c r="E46" s="298"/>
      <c r="F46" s="299"/>
      <c r="G46" s="321" t="s">
        <v>134</v>
      </c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3"/>
      <c r="AI46" s="513">
        <v>3</v>
      </c>
      <c r="AJ46" s="514"/>
      <c r="AK46" s="514"/>
      <c r="AL46" s="515"/>
      <c r="AM46" s="502">
        <f>AVERAGE(AI46:AL48)</f>
        <v>3</v>
      </c>
      <c r="AN46" s="503"/>
      <c r="AO46" s="504"/>
      <c r="AP46" s="83"/>
      <c r="AQ46" s="152"/>
      <c r="AR46" s="152"/>
      <c r="AS46" s="152"/>
      <c r="AT46" s="152"/>
      <c r="AU46" s="152"/>
      <c r="AV46" s="152" t="s">
        <v>212</v>
      </c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s="80" customFormat="1" ht="16.5" customHeight="1">
      <c r="A47" s="308"/>
      <c r="B47" s="309"/>
      <c r="C47" s="300"/>
      <c r="D47" s="301"/>
      <c r="E47" s="301"/>
      <c r="F47" s="302"/>
      <c r="G47" s="324" t="s">
        <v>135</v>
      </c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6"/>
      <c r="AI47" s="481">
        <v>3</v>
      </c>
      <c r="AJ47" s="482"/>
      <c r="AK47" s="482"/>
      <c r="AL47" s="511"/>
      <c r="AM47" s="505"/>
      <c r="AN47" s="506"/>
      <c r="AO47" s="507"/>
      <c r="AP47" s="83"/>
      <c r="AQ47" s="152"/>
      <c r="AR47" s="152"/>
      <c r="AS47" s="152"/>
      <c r="AT47" s="152"/>
      <c r="AU47" s="152"/>
      <c r="AV47" s="152" t="s">
        <v>213</v>
      </c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s="80" customFormat="1" ht="16.5" customHeight="1">
      <c r="A48" s="308"/>
      <c r="B48" s="309"/>
      <c r="C48" s="303"/>
      <c r="D48" s="304"/>
      <c r="E48" s="304"/>
      <c r="F48" s="305"/>
      <c r="G48" s="251" t="s">
        <v>136</v>
      </c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327"/>
      <c r="AI48" s="467">
        <v>3</v>
      </c>
      <c r="AJ48" s="468"/>
      <c r="AK48" s="468"/>
      <c r="AL48" s="512"/>
      <c r="AM48" s="508"/>
      <c r="AN48" s="509"/>
      <c r="AO48" s="510"/>
      <c r="AP48" s="83"/>
      <c r="AQ48" s="152"/>
      <c r="AR48" s="152"/>
      <c r="AS48" s="152"/>
      <c r="AT48" s="152"/>
      <c r="AU48" s="152"/>
      <c r="AV48" s="152" t="s">
        <v>214</v>
      </c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s="80" customFormat="1" ht="16.5" customHeight="1">
      <c r="A49" s="308"/>
      <c r="B49" s="309"/>
      <c r="C49" s="297" t="s">
        <v>409</v>
      </c>
      <c r="D49" s="298"/>
      <c r="E49" s="298"/>
      <c r="F49" s="299"/>
      <c r="G49" s="321" t="s">
        <v>137</v>
      </c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3"/>
      <c r="AI49" s="513">
        <v>5</v>
      </c>
      <c r="AJ49" s="514"/>
      <c r="AK49" s="514"/>
      <c r="AL49" s="515"/>
      <c r="AM49" s="502">
        <f>AVERAGE(AI49:AL51)</f>
        <v>5.666666666666667</v>
      </c>
      <c r="AN49" s="503"/>
      <c r="AO49" s="504"/>
      <c r="AP49" s="83"/>
      <c r="AQ49" s="152"/>
      <c r="AR49" s="152"/>
      <c r="AS49" s="152"/>
      <c r="AT49" s="152"/>
      <c r="AU49" s="152"/>
      <c r="AV49" s="152" t="s">
        <v>215</v>
      </c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s="80" customFormat="1" ht="16.5" customHeight="1">
      <c r="A50" s="308"/>
      <c r="B50" s="309"/>
      <c r="C50" s="300"/>
      <c r="D50" s="301"/>
      <c r="E50" s="301"/>
      <c r="F50" s="302"/>
      <c r="G50" s="324" t="s">
        <v>138</v>
      </c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6"/>
      <c r="AI50" s="481">
        <v>6</v>
      </c>
      <c r="AJ50" s="482"/>
      <c r="AK50" s="482"/>
      <c r="AL50" s="511"/>
      <c r="AM50" s="505"/>
      <c r="AN50" s="506"/>
      <c r="AO50" s="507"/>
      <c r="AP50" s="83"/>
      <c r="AQ50" s="152"/>
      <c r="AR50" s="152"/>
      <c r="AS50" s="152"/>
      <c r="AT50" s="152"/>
      <c r="AU50" s="152"/>
      <c r="AV50" s="152" t="s">
        <v>216</v>
      </c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s="80" customFormat="1" ht="16.5" customHeight="1">
      <c r="A51" s="310"/>
      <c r="B51" s="311"/>
      <c r="C51" s="303"/>
      <c r="D51" s="304"/>
      <c r="E51" s="304"/>
      <c r="F51" s="305"/>
      <c r="G51" s="251" t="s">
        <v>139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327"/>
      <c r="AI51" s="467">
        <v>6</v>
      </c>
      <c r="AJ51" s="468"/>
      <c r="AK51" s="468"/>
      <c r="AL51" s="512"/>
      <c r="AM51" s="508"/>
      <c r="AN51" s="509"/>
      <c r="AO51" s="510"/>
      <c r="AP51" s="83"/>
      <c r="AQ51" s="152"/>
      <c r="AR51" s="152"/>
      <c r="AS51" s="152"/>
      <c r="AT51" s="152"/>
      <c r="AU51" s="152"/>
      <c r="AV51" s="152" t="s">
        <v>217</v>
      </c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s="80" customFormat="1" ht="16.5" customHeight="1">
      <c r="A52" s="306" t="s">
        <v>140</v>
      </c>
      <c r="B52" s="516"/>
      <c r="C52" s="297" t="s">
        <v>410</v>
      </c>
      <c r="D52" s="298"/>
      <c r="E52" s="298"/>
      <c r="F52" s="299"/>
      <c r="G52" s="321" t="s">
        <v>141</v>
      </c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3"/>
      <c r="AI52" s="513">
        <v>5</v>
      </c>
      <c r="AJ52" s="514"/>
      <c r="AK52" s="514"/>
      <c r="AL52" s="515"/>
      <c r="AM52" s="502">
        <f>AVERAGE(AI52:AL54)</f>
        <v>5</v>
      </c>
      <c r="AN52" s="503"/>
      <c r="AO52" s="504"/>
      <c r="AP52" s="83"/>
      <c r="AQ52" s="152"/>
      <c r="AR52" s="152"/>
      <c r="AS52" s="152"/>
      <c r="AT52" s="152"/>
      <c r="AU52" s="152"/>
      <c r="AV52" s="152" t="s">
        <v>218</v>
      </c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s="80" customFormat="1" ht="16.5" customHeight="1">
      <c r="A53" s="308"/>
      <c r="B53" s="517"/>
      <c r="C53" s="300"/>
      <c r="D53" s="301"/>
      <c r="E53" s="301"/>
      <c r="F53" s="302"/>
      <c r="G53" s="324" t="s">
        <v>142</v>
      </c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6"/>
      <c r="AI53" s="481">
        <v>5</v>
      </c>
      <c r="AJ53" s="482"/>
      <c r="AK53" s="482"/>
      <c r="AL53" s="511"/>
      <c r="AM53" s="505"/>
      <c r="AN53" s="506"/>
      <c r="AO53" s="507"/>
      <c r="AP53" s="83"/>
      <c r="AQ53" s="152"/>
      <c r="AR53" s="152"/>
      <c r="AS53" s="152"/>
      <c r="AT53" s="152"/>
      <c r="AU53" s="152"/>
      <c r="AV53" s="152" t="s">
        <v>219</v>
      </c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s="80" customFormat="1" ht="16.5" customHeight="1">
      <c r="A54" s="308"/>
      <c r="B54" s="517"/>
      <c r="C54" s="303"/>
      <c r="D54" s="304"/>
      <c r="E54" s="304"/>
      <c r="F54" s="305"/>
      <c r="G54" s="251" t="s">
        <v>143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327"/>
      <c r="AI54" s="467">
        <v>5</v>
      </c>
      <c r="AJ54" s="468"/>
      <c r="AK54" s="468"/>
      <c r="AL54" s="512"/>
      <c r="AM54" s="508"/>
      <c r="AN54" s="509"/>
      <c r="AO54" s="510"/>
      <c r="AP54" s="83"/>
      <c r="AQ54" s="152"/>
      <c r="AR54" s="152"/>
      <c r="AS54" s="152"/>
      <c r="AT54" s="152"/>
      <c r="AU54" s="152"/>
      <c r="AV54" s="152" t="s">
        <v>220</v>
      </c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s="80" customFormat="1" ht="16.5" customHeight="1">
      <c r="A55" s="308"/>
      <c r="B55" s="517"/>
      <c r="C55" s="297" t="s">
        <v>411</v>
      </c>
      <c r="D55" s="298"/>
      <c r="E55" s="298"/>
      <c r="F55" s="299"/>
      <c r="G55" s="321" t="s">
        <v>144</v>
      </c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3"/>
      <c r="AI55" s="513">
        <v>4</v>
      </c>
      <c r="AJ55" s="514"/>
      <c r="AK55" s="514"/>
      <c r="AL55" s="515"/>
      <c r="AM55" s="502">
        <f>AVERAGE(AI55:AL57)</f>
        <v>4.666666666666667</v>
      </c>
      <c r="AN55" s="503"/>
      <c r="AO55" s="504"/>
      <c r="AP55" s="83"/>
      <c r="AQ55" s="152"/>
      <c r="AR55" s="152"/>
      <c r="AS55" s="152"/>
      <c r="AT55" s="152"/>
      <c r="AU55" s="152"/>
      <c r="AV55" s="152" t="s">
        <v>221</v>
      </c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s="80" customFormat="1" ht="16.5" customHeight="1">
      <c r="A56" s="308"/>
      <c r="B56" s="517"/>
      <c r="C56" s="300"/>
      <c r="D56" s="301"/>
      <c r="E56" s="301"/>
      <c r="F56" s="302"/>
      <c r="G56" s="324" t="s">
        <v>145</v>
      </c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6"/>
      <c r="AI56" s="481">
        <v>4</v>
      </c>
      <c r="AJ56" s="482"/>
      <c r="AK56" s="482"/>
      <c r="AL56" s="511"/>
      <c r="AM56" s="505"/>
      <c r="AN56" s="506"/>
      <c r="AO56" s="507"/>
      <c r="AP56" s="83"/>
      <c r="AQ56" s="152"/>
      <c r="AR56" s="152"/>
      <c r="AS56" s="152"/>
      <c r="AT56" s="152"/>
      <c r="AU56" s="152"/>
      <c r="AV56" s="152" t="s">
        <v>222</v>
      </c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s="80" customFormat="1" ht="16.5" customHeight="1">
      <c r="A57" s="308"/>
      <c r="B57" s="517"/>
      <c r="C57" s="303"/>
      <c r="D57" s="304"/>
      <c r="E57" s="304"/>
      <c r="F57" s="305"/>
      <c r="G57" s="251" t="s">
        <v>146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327"/>
      <c r="AI57" s="467">
        <v>6</v>
      </c>
      <c r="AJ57" s="468"/>
      <c r="AK57" s="468"/>
      <c r="AL57" s="512"/>
      <c r="AM57" s="508"/>
      <c r="AN57" s="509"/>
      <c r="AO57" s="510"/>
      <c r="AP57" s="83"/>
      <c r="AQ57" s="152"/>
      <c r="AR57" s="152"/>
      <c r="AS57" s="152"/>
      <c r="AT57" s="152"/>
      <c r="AU57" s="152"/>
      <c r="AV57" s="152" t="s">
        <v>223</v>
      </c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s="80" customFormat="1" ht="16.5" customHeight="1">
      <c r="A58" s="308"/>
      <c r="B58" s="517"/>
      <c r="C58" s="297" t="s">
        <v>412</v>
      </c>
      <c r="D58" s="298"/>
      <c r="E58" s="298"/>
      <c r="F58" s="299"/>
      <c r="G58" s="321" t="s">
        <v>144</v>
      </c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3"/>
      <c r="AI58" s="513">
        <v>9</v>
      </c>
      <c r="AJ58" s="514"/>
      <c r="AK58" s="514"/>
      <c r="AL58" s="515"/>
      <c r="AM58" s="502">
        <f>AVERAGE(AI58:AL60)</f>
        <v>5</v>
      </c>
      <c r="AN58" s="503"/>
      <c r="AO58" s="504"/>
      <c r="AP58" s="83"/>
      <c r="AQ58" s="152"/>
      <c r="AR58" s="152"/>
      <c r="AS58" s="152"/>
      <c r="AT58" s="152"/>
      <c r="AU58" s="152"/>
      <c r="AV58" s="152" t="s">
        <v>224</v>
      </c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s="80" customFormat="1" ht="16.5" customHeight="1">
      <c r="A59" s="308"/>
      <c r="B59" s="517"/>
      <c r="C59" s="300"/>
      <c r="D59" s="301"/>
      <c r="E59" s="301"/>
      <c r="F59" s="302"/>
      <c r="G59" s="324" t="s">
        <v>145</v>
      </c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6"/>
      <c r="AI59" s="481">
        <v>3</v>
      </c>
      <c r="AJ59" s="482"/>
      <c r="AK59" s="482"/>
      <c r="AL59" s="511"/>
      <c r="AM59" s="505"/>
      <c r="AN59" s="506"/>
      <c r="AO59" s="507"/>
      <c r="AP59" s="83"/>
      <c r="AQ59" s="152"/>
      <c r="AR59" s="152"/>
      <c r="AS59" s="152"/>
      <c r="AT59" s="152"/>
      <c r="AU59" s="152"/>
      <c r="AV59" s="152" t="s">
        <v>225</v>
      </c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s="80" customFormat="1" ht="16.5" customHeight="1">
      <c r="A60" s="310"/>
      <c r="B60" s="518"/>
      <c r="C60" s="303"/>
      <c r="D60" s="304"/>
      <c r="E60" s="304"/>
      <c r="F60" s="305"/>
      <c r="G60" s="251" t="s">
        <v>146</v>
      </c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327"/>
      <c r="AI60" s="467">
        <v>3</v>
      </c>
      <c r="AJ60" s="468"/>
      <c r="AK60" s="468"/>
      <c r="AL60" s="512"/>
      <c r="AM60" s="508"/>
      <c r="AN60" s="509"/>
      <c r="AO60" s="510"/>
      <c r="AP60" s="83"/>
      <c r="AQ60" s="152"/>
      <c r="AR60" s="152"/>
      <c r="AS60" s="152"/>
      <c r="AT60" s="152"/>
      <c r="AU60" s="152"/>
      <c r="AV60" s="152" t="s">
        <v>226</v>
      </c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s="80" customFormat="1" ht="16.5" customHeight="1">
      <c r="A61" s="236" t="s">
        <v>63</v>
      </c>
      <c r="B61" s="237"/>
      <c r="C61" s="227" t="s">
        <v>413</v>
      </c>
      <c r="D61" s="228"/>
      <c r="E61" s="228"/>
      <c r="F61" s="229"/>
      <c r="G61" s="321" t="s">
        <v>147</v>
      </c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3"/>
      <c r="AI61" s="513">
        <v>3</v>
      </c>
      <c r="AJ61" s="514"/>
      <c r="AK61" s="514"/>
      <c r="AL61" s="515"/>
      <c r="AM61" s="502">
        <f>AVERAGE(AI61:AL63)</f>
        <v>3</v>
      </c>
      <c r="AN61" s="503"/>
      <c r="AO61" s="504"/>
      <c r="AP61" s="83"/>
      <c r="AQ61" s="152"/>
      <c r="AR61" s="152"/>
      <c r="AS61" s="152"/>
      <c r="AT61" s="152"/>
      <c r="AU61" s="152"/>
      <c r="AV61" s="152" t="s">
        <v>227</v>
      </c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s="80" customFormat="1" ht="24" customHeight="1">
      <c r="A62" s="238"/>
      <c r="B62" s="239"/>
      <c r="C62" s="230"/>
      <c r="D62" s="231"/>
      <c r="E62" s="231"/>
      <c r="F62" s="232"/>
      <c r="G62" s="324" t="s">
        <v>148</v>
      </c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6"/>
      <c r="AI62" s="481">
        <v>3</v>
      </c>
      <c r="AJ62" s="482"/>
      <c r="AK62" s="482"/>
      <c r="AL62" s="511"/>
      <c r="AM62" s="505"/>
      <c r="AN62" s="506"/>
      <c r="AO62" s="507"/>
      <c r="AP62" s="83"/>
      <c r="AQ62" s="152"/>
      <c r="AR62" s="152"/>
      <c r="AS62" s="152"/>
      <c r="AT62" s="152"/>
      <c r="AU62" s="152"/>
      <c r="AV62" s="152" t="s">
        <v>228</v>
      </c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s="80" customFormat="1" ht="16.5" customHeight="1">
      <c r="A63" s="240"/>
      <c r="B63" s="241"/>
      <c r="C63" s="233"/>
      <c r="D63" s="234"/>
      <c r="E63" s="234"/>
      <c r="F63" s="235"/>
      <c r="G63" s="251" t="s">
        <v>149</v>
      </c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327"/>
      <c r="AI63" s="467">
        <v>3</v>
      </c>
      <c r="AJ63" s="468"/>
      <c r="AK63" s="468"/>
      <c r="AL63" s="512"/>
      <c r="AM63" s="508"/>
      <c r="AN63" s="509"/>
      <c r="AO63" s="510"/>
      <c r="AP63" s="83"/>
      <c r="AQ63" s="152"/>
      <c r="AR63" s="152"/>
      <c r="AS63" s="152"/>
      <c r="AT63" s="152"/>
      <c r="AU63" s="152"/>
      <c r="AV63" s="152" t="s">
        <v>229</v>
      </c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s="80" customFormat="1" ht="16.5" customHeight="1" hidden="1">
      <c r="A64" s="519"/>
      <c r="B64" s="520"/>
      <c r="C64" s="520"/>
      <c r="D64" s="520"/>
      <c r="E64" s="520"/>
      <c r="F64" s="521"/>
      <c r="G64" s="522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1"/>
      <c r="AI64" s="522"/>
      <c r="AJ64" s="520"/>
      <c r="AK64" s="520"/>
      <c r="AL64" s="521"/>
      <c r="AM64" s="522"/>
      <c r="AN64" s="520"/>
      <c r="AO64" s="523"/>
      <c r="AP64" s="83"/>
      <c r="AQ64" s="152"/>
      <c r="AR64" s="152"/>
      <c r="AS64" s="152"/>
      <c r="AT64" s="152"/>
      <c r="AU64" s="152"/>
      <c r="AV64" s="152" t="s">
        <v>230</v>
      </c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s="80" customFormat="1" ht="16.5" customHeight="1">
      <c r="A65" s="236" t="s">
        <v>63</v>
      </c>
      <c r="B65" s="237"/>
      <c r="C65" s="524" t="s">
        <v>414</v>
      </c>
      <c r="D65" s="525"/>
      <c r="E65" s="525"/>
      <c r="F65" s="526"/>
      <c r="G65" s="321" t="s">
        <v>150</v>
      </c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3"/>
      <c r="AI65" s="513">
        <v>10</v>
      </c>
      <c r="AJ65" s="514"/>
      <c r="AK65" s="514"/>
      <c r="AL65" s="515"/>
      <c r="AM65" s="502">
        <f>AVERAGE(AI65:AL67)</f>
        <v>10</v>
      </c>
      <c r="AN65" s="503"/>
      <c r="AO65" s="504"/>
      <c r="AP65" s="83"/>
      <c r="AQ65" s="152"/>
      <c r="AR65" s="152"/>
      <c r="AS65" s="152"/>
      <c r="AT65" s="152"/>
      <c r="AU65" s="152"/>
      <c r="AV65" s="152" t="s">
        <v>231</v>
      </c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s="80" customFormat="1" ht="24" customHeight="1">
      <c r="A66" s="238"/>
      <c r="B66" s="239"/>
      <c r="C66" s="230"/>
      <c r="D66" s="231"/>
      <c r="E66" s="231"/>
      <c r="F66" s="232"/>
      <c r="G66" s="324" t="s">
        <v>151</v>
      </c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6"/>
      <c r="AI66" s="481">
        <v>10</v>
      </c>
      <c r="AJ66" s="482"/>
      <c r="AK66" s="482"/>
      <c r="AL66" s="511"/>
      <c r="AM66" s="505"/>
      <c r="AN66" s="506"/>
      <c r="AO66" s="507"/>
      <c r="AP66" s="83"/>
      <c r="AQ66" s="152"/>
      <c r="AR66" s="152"/>
      <c r="AS66" s="152"/>
      <c r="AT66" s="152"/>
      <c r="AU66" s="152"/>
      <c r="AV66" s="152" t="s">
        <v>232</v>
      </c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s="80" customFormat="1" ht="24" customHeight="1">
      <c r="A67" s="240"/>
      <c r="B67" s="241"/>
      <c r="C67" s="233"/>
      <c r="D67" s="234"/>
      <c r="E67" s="234"/>
      <c r="F67" s="235"/>
      <c r="G67" s="251" t="s">
        <v>152</v>
      </c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327"/>
      <c r="AI67" s="467">
        <v>10</v>
      </c>
      <c r="AJ67" s="468"/>
      <c r="AK67" s="468"/>
      <c r="AL67" s="512"/>
      <c r="AM67" s="508"/>
      <c r="AN67" s="509"/>
      <c r="AO67" s="510"/>
      <c r="AP67" s="83"/>
      <c r="AQ67" s="152"/>
      <c r="AR67" s="152"/>
      <c r="AS67" s="152"/>
      <c r="AT67" s="152"/>
      <c r="AU67" s="152"/>
      <c r="AV67" s="152" t="s">
        <v>233</v>
      </c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s="80" customFormat="1" ht="16.5" customHeight="1">
      <c r="A68" s="306" t="s">
        <v>153</v>
      </c>
      <c r="B68" s="516"/>
      <c r="C68" s="297" t="s">
        <v>415</v>
      </c>
      <c r="D68" s="298"/>
      <c r="E68" s="298"/>
      <c r="F68" s="299"/>
      <c r="G68" s="321" t="s">
        <v>154</v>
      </c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3"/>
      <c r="AI68" s="513">
        <v>10</v>
      </c>
      <c r="AJ68" s="514"/>
      <c r="AK68" s="514"/>
      <c r="AL68" s="515"/>
      <c r="AM68" s="502">
        <f>AVERAGE(AI68:AL70)</f>
        <v>10</v>
      </c>
      <c r="AN68" s="503"/>
      <c r="AO68" s="504"/>
      <c r="AP68" s="83"/>
      <c r="AQ68" s="152"/>
      <c r="AR68" s="152"/>
      <c r="AS68" s="152"/>
      <c r="AT68" s="152"/>
      <c r="AU68" s="152"/>
      <c r="AV68" s="152" t="s">
        <v>234</v>
      </c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s="80" customFormat="1" ht="16.5" customHeight="1">
      <c r="A69" s="308"/>
      <c r="B69" s="517"/>
      <c r="C69" s="300"/>
      <c r="D69" s="301"/>
      <c r="E69" s="301"/>
      <c r="F69" s="302"/>
      <c r="G69" s="324" t="s">
        <v>155</v>
      </c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6"/>
      <c r="AI69" s="481">
        <v>10</v>
      </c>
      <c r="AJ69" s="482"/>
      <c r="AK69" s="482"/>
      <c r="AL69" s="511"/>
      <c r="AM69" s="505"/>
      <c r="AN69" s="506"/>
      <c r="AO69" s="507"/>
      <c r="AP69" s="83"/>
      <c r="AQ69" s="152"/>
      <c r="AR69" s="152"/>
      <c r="AS69" s="152"/>
      <c r="AT69" s="152"/>
      <c r="AU69" s="152"/>
      <c r="AV69" s="152" t="s">
        <v>235</v>
      </c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s="80" customFormat="1" ht="24" customHeight="1">
      <c r="A70" s="308"/>
      <c r="B70" s="517"/>
      <c r="C70" s="303"/>
      <c r="D70" s="304"/>
      <c r="E70" s="304"/>
      <c r="F70" s="305"/>
      <c r="G70" s="251" t="s">
        <v>156</v>
      </c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327"/>
      <c r="AI70" s="467">
        <v>10</v>
      </c>
      <c r="AJ70" s="468"/>
      <c r="AK70" s="468"/>
      <c r="AL70" s="512"/>
      <c r="AM70" s="508"/>
      <c r="AN70" s="509"/>
      <c r="AO70" s="510"/>
      <c r="AP70" s="83"/>
      <c r="AQ70" s="152"/>
      <c r="AR70" s="152"/>
      <c r="AS70" s="152"/>
      <c r="AT70" s="152"/>
      <c r="AU70" s="152"/>
      <c r="AV70" s="152" t="s">
        <v>236</v>
      </c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s="80" customFormat="1" ht="16.5" customHeight="1">
      <c r="A71" s="308"/>
      <c r="B71" s="517"/>
      <c r="C71" s="297" t="s">
        <v>416</v>
      </c>
      <c r="D71" s="298"/>
      <c r="E71" s="298"/>
      <c r="F71" s="299"/>
      <c r="G71" s="321" t="s">
        <v>157</v>
      </c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3"/>
      <c r="AI71" s="513">
        <v>10</v>
      </c>
      <c r="AJ71" s="514"/>
      <c r="AK71" s="514"/>
      <c r="AL71" s="515"/>
      <c r="AM71" s="502">
        <f>AVERAGE(AI71:AL73)</f>
        <v>10</v>
      </c>
      <c r="AN71" s="503"/>
      <c r="AO71" s="504"/>
      <c r="AP71" s="83"/>
      <c r="AQ71" s="152"/>
      <c r="AR71" s="152"/>
      <c r="AS71" s="152"/>
      <c r="AT71" s="152"/>
      <c r="AU71" s="152"/>
      <c r="AV71" s="152" t="s">
        <v>237</v>
      </c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s="80" customFormat="1" ht="24" customHeight="1">
      <c r="A72" s="308"/>
      <c r="B72" s="517"/>
      <c r="C72" s="300"/>
      <c r="D72" s="301"/>
      <c r="E72" s="301"/>
      <c r="F72" s="302"/>
      <c r="G72" s="324" t="s">
        <v>158</v>
      </c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6"/>
      <c r="AI72" s="481">
        <v>10</v>
      </c>
      <c r="AJ72" s="482"/>
      <c r="AK72" s="482"/>
      <c r="AL72" s="511"/>
      <c r="AM72" s="505"/>
      <c r="AN72" s="506"/>
      <c r="AO72" s="507"/>
      <c r="AP72" s="83"/>
      <c r="AQ72" s="152"/>
      <c r="AR72" s="152"/>
      <c r="AS72" s="152"/>
      <c r="AT72" s="152"/>
      <c r="AU72" s="152"/>
      <c r="AV72" s="152" t="s">
        <v>238</v>
      </c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s="80" customFormat="1" ht="24" customHeight="1" thickBot="1">
      <c r="A73" s="310"/>
      <c r="B73" s="518"/>
      <c r="C73" s="303"/>
      <c r="D73" s="304"/>
      <c r="E73" s="304"/>
      <c r="F73" s="305"/>
      <c r="G73" s="251" t="s">
        <v>159</v>
      </c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327"/>
      <c r="AI73" s="467">
        <v>10</v>
      </c>
      <c r="AJ73" s="468"/>
      <c r="AK73" s="468"/>
      <c r="AL73" s="512"/>
      <c r="AM73" s="505"/>
      <c r="AN73" s="506"/>
      <c r="AO73" s="507"/>
      <c r="AP73" s="83"/>
      <c r="AQ73" s="152"/>
      <c r="AR73" s="152"/>
      <c r="AS73" s="152"/>
      <c r="AT73" s="152"/>
      <c r="AU73" s="152"/>
      <c r="AV73" s="152" t="s">
        <v>239</v>
      </c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s="80" customFormat="1" ht="15" customHeight="1" thickBot="1">
      <c r="A74" s="487" t="s">
        <v>113</v>
      </c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488"/>
      <c r="AL74" s="488"/>
      <c r="AM74" s="489">
        <f>+SUM(AM43:AO73)</f>
        <v>60</v>
      </c>
      <c r="AN74" s="490"/>
      <c r="AO74" s="491"/>
      <c r="AP74" s="84"/>
      <c r="AQ74" s="152"/>
      <c r="AR74" s="152"/>
      <c r="AS74" s="152"/>
      <c r="AT74" s="152"/>
      <c r="AU74" s="152"/>
      <c r="AV74" s="152" t="s">
        <v>240</v>
      </c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s="80" customFormat="1" ht="9.75" customHeight="1">
      <c r="A75" s="107"/>
      <c r="AO75" s="108"/>
      <c r="AQ75" s="152"/>
      <c r="AR75" s="152"/>
      <c r="AS75" s="152"/>
      <c r="AT75" s="152"/>
      <c r="AU75" s="152"/>
      <c r="AV75" s="152" t="s">
        <v>241</v>
      </c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s="80" customFormat="1" ht="15" customHeight="1">
      <c r="A76" s="470" t="s">
        <v>118</v>
      </c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3"/>
      <c r="AP76" s="57"/>
      <c r="AQ76" s="152"/>
      <c r="AR76" s="152"/>
      <c r="AS76" s="152"/>
      <c r="AT76" s="152"/>
      <c r="AU76" s="152"/>
      <c r="AV76" s="152" t="s">
        <v>242</v>
      </c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s="80" customFormat="1" ht="6.75" customHeight="1">
      <c r="A77" s="492" t="s">
        <v>92</v>
      </c>
      <c r="B77" s="493"/>
      <c r="C77" s="493"/>
      <c r="D77" s="493"/>
      <c r="E77" s="493"/>
      <c r="F77" s="494"/>
      <c r="G77" s="498" t="s">
        <v>64</v>
      </c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4"/>
      <c r="AI77" s="498" t="s">
        <v>114</v>
      </c>
      <c r="AJ77" s="493"/>
      <c r="AK77" s="493"/>
      <c r="AL77" s="493"/>
      <c r="AM77" s="493"/>
      <c r="AN77" s="493"/>
      <c r="AO77" s="500"/>
      <c r="AP77" s="81"/>
      <c r="AQ77" s="152"/>
      <c r="AR77" s="152"/>
      <c r="AS77" s="152"/>
      <c r="AT77" s="152"/>
      <c r="AU77" s="152"/>
      <c r="AV77" s="152" t="s">
        <v>243</v>
      </c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s="80" customFormat="1" ht="6.75" customHeight="1">
      <c r="A78" s="495"/>
      <c r="B78" s="496"/>
      <c r="C78" s="496"/>
      <c r="D78" s="496"/>
      <c r="E78" s="496"/>
      <c r="F78" s="497"/>
      <c r="G78" s="499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7"/>
      <c r="AI78" s="499"/>
      <c r="AJ78" s="496"/>
      <c r="AK78" s="496"/>
      <c r="AL78" s="496"/>
      <c r="AM78" s="496"/>
      <c r="AN78" s="496"/>
      <c r="AO78" s="501"/>
      <c r="AP78" s="82"/>
      <c r="AQ78" s="152"/>
      <c r="AR78" s="152"/>
      <c r="AS78" s="152"/>
      <c r="AT78" s="152"/>
      <c r="AU78" s="152"/>
      <c r="AV78" s="152" t="s">
        <v>244</v>
      </c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s="80" customFormat="1" ht="25.5" customHeight="1">
      <c r="A79" s="426" t="s">
        <v>98</v>
      </c>
      <c r="B79" s="427"/>
      <c r="C79" s="427"/>
      <c r="D79" s="427"/>
      <c r="E79" s="427"/>
      <c r="F79" s="428"/>
      <c r="G79" s="321" t="s">
        <v>160</v>
      </c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3"/>
      <c r="AI79" s="484"/>
      <c r="AJ79" s="485"/>
      <c r="AK79" s="485"/>
      <c r="AL79" s="485"/>
      <c r="AM79" s="485"/>
      <c r="AN79" s="485"/>
      <c r="AO79" s="486"/>
      <c r="AP79" s="85"/>
      <c r="AQ79" s="152"/>
      <c r="AR79" s="152"/>
      <c r="AS79" s="152"/>
      <c r="AT79" s="152"/>
      <c r="AU79" s="152"/>
      <c r="AV79" s="152" t="s">
        <v>245</v>
      </c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s="80" customFormat="1" ht="25.5" customHeight="1">
      <c r="A80" s="242" t="s">
        <v>99</v>
      </c>
      <c r="B80" s="243"/>
      <c r="C80" s="243"/>
      <c r="D80" s="243"/>
      <c r="E80" s="243"/>
      <c r="F80" s="244"/>
      <c r="G80" s="324" t="s">
        <v>61</v>
      </c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6"/>
      <c r="AI80" s="481"/>
      <c r="AJ80" s="482"/>
      <c r="AK80" s="482"/>
      <c r="AL80" s="482"/>
      <c r="AM80" s="482"/>
      <c r="AN80" s="482"/>
      <c r="AO80" s="483"/>
      <c r="AP80" s="85"/>
      <c r="AQ80" s="152"/>
      <c r="AR80" s="152"/>
      <c r="AS80" s="152"/>
      <c r="AT80" s="152"/>
      <c r="AU80" s="152"/>
      <c r="AV80" s="152" t="s">
        <v>246</v>
      </c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s="80" customFormat="1" ht="25.5" customHeight="1">
      <c r="A81" s="242" t="s">
        <v>100</v>
      </c>
      <c r="B81" s="243"/>
      <c r="C81" s="243"/>
      <c r="D81" s="243"/>
      <c r="E81" s="243"/>
      <c r="F81" s="244"/>
      <c r="G81" s="324" t="s">
        <v>161</v>
      </c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6"/>
      <c r="AI81" s="481"/>
      <c r="AJ81" s="482"/>
      <c r="AK81" s="482"/>
      <c r="AL81" s="482"/>
      <c r="AM81" s="482"/>
      <c r="AN81" s="482"/>
      <c r="AO81" s="483"/>
      <c r="AP81" s="85"/>
      <c r="AQ81" s="152"/>
      <c r="AR81" s="152"/>
      <c r="AS81" s="152"/>
      <c r="AT81" s="152"/>
      <c r="AU81" s="152"/>
      <c r="AV81" s="152" t="s">
        <v>247</v>
      </c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s="80" customFormat="1" ht="25.5" customHeight="1">
      <c r="A82" s="242" t="s">
        <v>101</v>
      </c>
      <c r="B82" s="243"/>
      <c r="C82" s="243"/>
      <c r="D82" s="243"/>
      <c r="E82" s="243"/>
      <c r="F82" s="244"/>
      <c r="G82" s="324" t="s">
        <v>162</v>
      </c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6"/>
      <c r="AI82" s="481"/>
      <c r="AJ82" s="482"/>
      <c r="AK82" s="482"/>
      <c r="AL82" s="482"/>
      <c r="AM82" s="482"/>
      <c r="AN82" s="482"/>
      <c r="AO82" s="483"/>
      <c r="AP82" s="85"/>
      <c r="AQ82" s="152"/>
      <c r="AR82" s="152"/>
      <c r="AS82" s="152"/>
      <c r="AT82" s="152"/>
      <c r="AU82" s="152"/>
      <c r="AV82" s="152" t="s">
        <v>248</v>
      </c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s="80" customFormat="1" ht="25.5" customHeight="1">
      <c r="A83" s="429" t="s">
        <v>102</v>
      </c>
      <c r="B83" s="430"/>
      <c r="C83" s="430"/>
      <c r="D83" s="430"/>
      <c r="E83" s="430"/>
      <c r="F83" s="431"/>
      <c r="G83" s="251" t="s">
        <v>402</v>
      </c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327"/>
      <c r="AI83" s="467"/>
      <c r="AJ83" s="468"/>
      <c r="AK83" s="468"/>
      <c r="AL83" s="468"/>
      <c r="AM83" s="468"/>
      <c r="AN83" s="468"/>
      <c r="AO83" s="469"/>
      <c r="AP83" s="85"/>
      <c r="AQ83" s="152"/>
      <c r="AR83" s="152"/>
      <c r="AS83" s="152"/>
      <c r="AT83" s="152"/>
      <c r="AU83" s="152"/>
      <c r="AV83" s="152" t="s">
        <v>249</v>
      </c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s="80" customFormat="1" ht="15" customHeight="1">
      <c r="A84" s="109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86"/>
      <c r="AM84" s="86"/>
      <c r="AN84" s="86"/>
      <c r="AO84" s="108"/>
      <c r="AQ84" s="152"/>
      <c r="AR84" s="152"/>
      <c r="AS84" s="152"/>
      <c r="AT84" s="152"/>
      <c r="AU84" s="152"/>
      <c r="AV84" s="152" t="s">
        <v>250</v>
      </c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s="80" customFormat="1" ht="15" customHeight="1" thickBot="1">
      <c r="A85" s="470" t="s">
        <v>59</v>
      </c>
      <c r="B85" s="471"/>
      <c r="C85" s="471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P85" s="471"/>
      <c r="Q85" s="471"/>
      <c r="R85" s="471"/>
      <c r="S85" s="471"/>
      <c r="T85" s="471"/>
      <c r="U85" s="471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71"/>
      <c r="AI85" s="472"/>
      <c r="AJ85" s="472"/>
      <c r="AK85" s="472"/>
      <c r="AL85" s="472"/>
      <c r="AM85" s="471"/>
      <c r="AN85" s="471"/>
      <c r="AO85" s="473"/>
      <c r="AP85" s="57"/>
      <c r="AQ85" s="152"/>
      <c r="AR85" s="152"/>
      <c r="AS85" s="152"/>
      <c r="AT85" s="152"/>
      <c r="AU85" s="152"/>
      <c r="AV85" s="152" t="s">
        <v>251</v>
      </c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s="80" customFormat="1" ht="15" customHeight="1" thickBot="1">
      <c r="A86" s="474" t="s">
        <v>441</v>
      </c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6">
        <f>+SUM(AM43:AM73)</f>
        <v>60</v>
      </c>
      <c r="AJ86" s="477"/>
      <c r="AK86" s="477"/>
      <c r="AL86" s="478"/>
      <c r="AM86" s="479"/>
      <c r="AN86" s="479"/>
      <c r="AO86" s="480"/>
      <c r="AQ86" s="152"/>
      <c r="AR86" s="152"/>
      <c r="AS86" s="152"/>
      <c r="AT86" s="152"/>
      <c r="AU86" s="152"/>
      <c r="AV86" s="152" t="s">
        <v>252</v>
      </c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s="80" customFormat="1" ht="6.75" customHeight="1">
      <c r="A87" s="107"/>
      <c r="AO87" s="108"/>
      <c r="AQ87" s="152"/>
      <c r="AR87" s="152"/>
      <c r="AS87" s="152"/>
      <c r="AT87" s="152"/>
      <c r="AU87" s="152"/>
      <c r="AV87" s="152" t="s">
        <v>253</v>
      </c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s="80" customFormat="1" ht="4.5" customHeight="1" thickBot="1">
      <c r="A88" s="110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111"/>
      <c r="AQ88" s="152"/>
      <c r="AR88" s="152"/>
      <c r="AS88" s="152"/>
      <c r="AT88" s="152"/>
      <c r="AU88" s="152"/>
      <c r="AV88" s="152" t="s">
        <v>254</v>
      </c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s="80" customFormat="1" ht="15" customHeight="1" thickBot="1">
      <c r="A89" s="456"/>
      <c r="B89" s="457"/>
      <c r="C89" s="457"/>
      <c r="D89" s="457"/>
      <c r="E89" s="457"/>
      <c r="F89" s="457"/>
      <c r="G89" s="457"/>
      <c r="H89" s="457"/>
      <c r="I89" s="457"/>
      <c r="J89" s="457"/>
      <c r="K89" s="457" t="s">
        <v>91</v>
      </c>
      <c r="L89" s="457"/>
      <c r="M89" s="457"/>
      <c r="N89" s="457"/>
      <c r="O89" s="457"/>
      <c r="P89" s="457"/>
      <c r="Q89" s="457"/>
      <c r="R89" s="457"/>
      <c r="S89" s="457"/>
      <c r="T89" s="457"/>
      <c r="U89" s="458" t="str">
        <f>IF(AM74&lt;59.9,"NO SATISFACTORIO",(IF(AM74&lt;90,"SATISFACTORIO","SOBRESALIENTE")))</f>
        <v>SATISFACTORIO</v>
      </c>
      <c r="V89" s="459"/>
      <c r="W89" s="459"/>
      <c r="X89" s="459"/>
      <c r="Y89" s="459"/>
      <c r="Z89" s="459"/>
      <c r="AA89" s="460"/>
      <c r="AB89" s="457"/>
      <c r="AC89" s="457"/>
      <c r="AD89" s="457"/>
      <c r="AE89" s="457"/>
      <c r="AF89" s="457"/>
      <c r="AG89" s="457"/>
      <c r="AH89" s="457"/>
      <c r="AI89" s="457"/>
      <c r="AJ89" s="457"/>
      <c r="AK89" s="457"/>
      <c r="AL89" s="457"/>
      <c r="AM89" s="457"/>
      <c r="AN89" s="457"/>
      <c r="AO89" s="461"/>
      <c r="AQ89" s="152"/>
      <c r="AR89" s="152"/>
      <c r="AS89" s="152"/>
      <c r="AT89" s="152"/>
      <c r="AU89" s="152"/>
      <c r="AV89" s="152" t="s">
        <v>255</v>
      </c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s="80" customFormat="1" ht="15" customHeight="1">
      <c r="A90" s="11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88"/>
      <c r="V90" s="88"/>
      <c r="W90" s="88"/>
      <c r="X90" s="88"/>
      <c r="Y90" s="88"/>
      <c r="Z90" s="88"/>
      <c r="AA90" s="88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113"/>
      <c r="AQ90" s="152"/>
      <c r="AR90" s="152"/>
      <c r="AS90" s="152"/>
      <c r="AT90" s="152"/>
      <c r="AU90" s="152"/>
      <c r="AV90" s="152" t="s">
        <v>256</v>
      </c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s="80" customFormat="1" ht="15" customHeight="1">
      <c r="A91" s="462" t="s">
        <v>163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4"/>
      <c r="AP91" s="50"/>
      <c r="AQ91" s="152"/>
      <c r="AR91" s="152"/>
      <c r="AS91" s="152"/>
      <c r="AT91" s="152"/>
      <c r="AU91" s="152"/>
      <c r="AV91" s="152" t="s">
        <v>257</v>
      </c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s="80" customFormat="1" ht="3" customHeight="1">
      <c r="A92" s="9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92"/>
      <c r="AP92" s="50"/>
      <c r="AQ92" s="152"/>
      <c r="AR92" s="152"/>
      <c r="AS92" s="152"/>
      <c r="AT92" s="152"/>
      <c r="AU92" s="152"/>
      <c r="AV92" s="153" t="s">
        <v>258</v>
      </c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48" ht="2.25" customHeight="1">
      <c r="A93" s="89"/>
      <c r="AO93" s="93"/>
      <c r="AS93" s="151"/>
      <c r="AV93" s="148" t="s">
        <v>259</v>
      </c>
    </row>
    <row r="94" spans="1:48" ht="15" customHeight="1">
      <c r="A94" s="89"/>
      <c r="C94" s="465" t="s">
        <v>121</v>
      </c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O94" s="93"/>
      <c r="AV94" s="148" t="s">
        <v>260</v>
      </c>
    </row>
    <row r="95" spans="1:48" ht="21" customHeight="1">
      <c r="A95" s="89"/>
      <c r="C95" s="442" t="s">
        <v>167</v>
      </c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4"/>
      <c r="AO95" s="93"/>
      <c r="AV95" s="148" t="s">
        <v>261</v>
      </c>
    </row>
    <row r="96" spans="1:41" ht="21" customHeight="1">
      <c r="A96" s="89"/>
      <c r="C96" s="445"/>
      <c r="D96" s="446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447"/>
      <c r="AO96" s="93"/>
    </row>
    <row r="97" spans="1:41" ht="21" customHeight="1">
      <c r="A97" s="89"/>
      <c r="C97" s="445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7"/>
      <c r="AO97" s="93"/>
    </row>
    <row r="98" spans="1:41" ht="10.5" customHeight="1">
      <c r="A98" s="89"/>
      <c r="C98" s="448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  <c r="AD98" s="449"/>
      <c r="AE98" s="449"/>
      <c r="AF98" s="449"/>
      <c r="AG98" s="449"/>
      <c r="AH98" s="449"/>
      <c r="AI98" s="449"/>
      <c r="AJ98" s="449"/>
      <c r="AK98" s="449"/>
      <c r="AL98" s="449"/>
      <c r="AM98" s="450"/>
      <c r="AO98" s="93"/>
    </row>
    <row r="99" spans="1:41" ht="43.5" customHeight="1">
      <c r="A99" s="89"/>
      <c r="C99" s="451" t="s">
        <v>26</v>
      </c>
      <c r="D99" s="416"/>
      <c r="E99" s="416"/>
      <c r="F99" s="416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  <c r="AM99" s="452"/>
      <c r="AO99" s="93"/>
    </row>
    <row r="100" spans="1:41" ht="43.5" customHeight="1">
      <c r="A100" s="89"/>
      <c r="C100" s="411" t="s">
        <v>27</v>
      </c>
      <c r="D100" s="412"/>
      <c r="E100" s="412"/>
      <c r="F100" s="41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O100" s="93"/>
    </row>
    <row r="101" spans="1:41" ht="19.5" customHeight="1">
      <c r="A101" s="89"/>
      <c r="C101" s="453" t="s">
        <v>86</v>
      </c>
      <c r="D101" s="454"/>
      <c r="E101" s="454"/>
      <c r="F101" s="454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  <c r="AH101" s="455"/>
      <c r="AI101" s="455"/>
      <c r="AJ101" s="455"/>
      <c r="AK101" s="455"/>
      <c r="AL101" s="455"/>
      <c r="AM101" s="455"/>
      <c r="AO101" s="93"/>
    </row>
    <row r="102" spans="1:45" ht="15" customHeight="1" thickBot="1">
      <c r="A102" s="439" t="s">
        <v>111</v>
      </c>
      <c r="B102" s="440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1"/>
      <c r="AP102" s="51"/>
      <c r="AS102" s="151"/>
    </row>
    <row r="103" s="148" customFormat="1" ht="15" customHeight="1">
      <c r="AS103" s="151"/>
    </row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  <row r="126" s="148" customFormat="1" ht="12"/>
    <row r="127" s="148" customFormat="1" ht="12"/>
    <row r="128" s="148" customFormat="1" ht="12"/>
    <row r="129" s="148" customFormat="1" ht="12"/>
    <row r="130" s="148" customFormat="1" ht="12"/>
    <row r="131" s="148" customFormat="1" ht="12"/>
    <row r="132" s="148" customFormat="1" ht="12"/>
    <row r="133" s="148" customFormat="1" ht="12"/>
  </sheetData>
  <sheetProtection/>
  <mergeCells count="194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K12:AO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1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A52:B60"/>
    <mergeCell ref="C52:F54"/>
    <mergeCell ref="G52:AH52"/>
    <mergeCell ref="AI52:AL52"/>
    <mergeCell ref="AI56:AL56"/>
    <mergeCell ref="G57:AH57"/>
    <mergeCell ref="AI57:AL57"/>
    <mergeCell ref="AM52:AO54"/>
    <mergeCell ref="G53:AH53"/>
    <mergeCell ref="AI53:AL53"/>
    <mergeCell ref="G54:AH54"/>
    <mergeCell ref="AI54:AL54"/>
    <mergeCell ref="C55:F57"/>
    <mergeCell ref="G55:AH55"/>
    <mergeCell ref="AI55:AL55"/>
    <mergeCell ref="AM55:AO57"/>
    <mergeCell ref="G56:AH56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A61:B63"/>
    <mergeCell ref="C61:F63"/>
    <mergeCell ref="G61:AH61"/>
    <mergeCell ref="AI61:AL61"/>
    <mergeCell ref="AM61:AO63"/>
    <mergeCell ref="G62:AH62"/>
    <mergeCell ref="AI62:AL62"/>
    <mergeCell ref="G63:AH63"/>
    <mergeCell ref="AI63:AL63"/>
    <mergeCell ref="A64:F64"/>
    <mergeCell ref="G64:AH64"/>
    <mergeCell ref="AI64:AL64"/>
    <mergeCell ref="AM64:AO64"/>
    <mergeCell ref="A65:B67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A68:B73"/>
    <mergeCell ref="C68:F70"/>
    <mergeCell ref="G68:AH68"/>
    <mergeCell ref="AI68:AL68"/>
    <mergeCell ref="AI72:AL72"/>
    <mergeCell ref="G73:AH73"/>
    <mergeCell ref="AI73:AL73"/>
    <mergeCell ref="AM68:AO70"/>
    <mergeCell ref="G69:AH69"/>
    <mergeCell ref="AI69:AL69"/>
    <mergeCell ref="G70:AH70"/>
    <mergeCell ref="AI70:AL70"/>
    <mergeCell ref="C71:F73"/>
    <mergeCell ref="G71:AH71"/>
    <mergeCell ref="AI71:AL71"/>
    <mergeCell ref="AM71:AO73"/>
    <mergeCell ref="G72:AH72"/>
    <mergeCell ref="A74:AL74"/>
    <mergeCell ref="AM74:AO74"/>
    <mergeCell ref="A76:AO76"/>
    <mergeCell ref="A77:F78"/>
    <mergeCell ref="G77:AH78"/>
    <mergeCell ref="AI77:AO78"/>
    <mergeCell ref="A79:F79"/>
    <mergeCell ref="G79:AH79"/>
    <mergeCell ref="AI79:AO79"/>
    <mergeCell ref="A80:F80"/>
    <mergeCell ref="G80:AH80"/>
    <mergeCell ref="AI80:AO80"/>
    <mergeCell ref="A81:F81"/>
    <mergeCell ref="G81:AH81"/>
    <mergeCell ref="AI81:AO81"/>
    <mergeCell ref="A82:F82"/>
    <mergeCell ref="G82:AH82"/>
    <mergeCell ref="AI82:AO82"/>
    <mergeCell ref="A83:F83"/>
    <mergeCell ref="G83:AH83"/>
    <mergeCell ref="AI83:AO83"/>
    <mergeCell ref="A85:AO85"/>
    <mergeCell ref="A86:AH86"/>
    <mergeCell ref="AI86:AL86"/>
    <mergeCell ref="AM86:AO86"/>
    <mergeCell ref="A89:J89"/>
    <mergeCell ref="K89:T89"/>
    <mergeCell ref="U89:AA89"/>
    <mergeCell ref="AB89:AO89"/>
    <mergeCell ref="A91:AO91"/>
    <mergeCell ref="C94:AM94"/>
    <mergeCell ref="A102:AO102"/>
    <mergeCell ref="C95:AM98"/>
    <mergeCell ref="C99:F99"/>
    <mergeCell ref="G99:AM99"/>
    <mergeCell ref="C100:F100"/>
    <mergeCell ref="G100:AM100"/>
    <mergeCell ref="C101:F101"/>
    <mergeCell ref="G101:AM101"/>
  </mergeCells>
  <conditionalFormatting sqref="U89:U90">
    <cfRule type="expression" priority="12" dxfId="45" stopIfTrue="1">
      <formula>IF($AL$29=0,1,0)</formula>
    </cfRule>
  </conditionalFormatting>
  <conditionalFormatting sqref="AI86:AL86">
    <cfRule type="expression" priority="1" dxfId="46">
      <formula>IF($AI$83=0,1,0)</formula>
    </cfRule>
  </conditionalFormatting>
  <conditionalFormatting sqref="AM43:AO45">
    <cfRule type="expression" priority="11" dxfId="46">
      <formula>IF($AI$45=0,1,0)</formula>
    </cfRule>
  </conditionalFormatting>
  <conditionalFormatting sqref="AM46:AO48">
    <cfRule type="expression" priority="10" dxfId="46">
      <formula>IF($AI$48=0,1,0)</formula>
    </cfRule>
  </conditionalFormatting>
  <conditionalFormatting sqref="AM49:AO51">
    <cfRule type="expression" priority="9" dxfId="46">
      <formula>IF($AI$51=0,1,0)</formula>
    </cfRule>
  </conditionalFormatting>
  <conditionalFormatting sqref="AM52:AO54">
    <cfRule type="expression" priority="8" dxfId="46">
      <formula>IF($AI$54=0,1,0)</formula>
    </cfRule>
  </conditionalFormatting>
  <conditionalFormatting sqref="AM55:AO57">
    <cfRule type="expression" priority="7" dxfId="46">
      <formula>IF($AI$57=0,1,0)</formula>
    </cfRule>
  </conditionalFormatting>
  <conditionalFormatting sqref="AM58:AO60">
    <cfRule type="expression" priority="6" dxfId="46">
      <formula>IF($AI$60=0,1,0)</formula>
    </cfRule>
  </conditionalFormatting>
  <conditionalFormatting sqref="AM61:AO63">
    <cfRule type="expression" priority="5" dxfId="46">
      <formula>IF($AI$63=0,1,0)</formula>
    </cfRule>
  </conditionalFormatting>
  <conditionalFormatting sqref="AM65:AO67">
    <cfRule type="expression" priority="4" dxfId="46">
      <formula>IF($AI$67=0,1,0)</formula>
    </cfRule>
  </conditionalFormatting>
  <conditionalFormatting sqref="AM68:AO70">
    <cfRule type="expression" priority="3" dxfId="46">
      <formula>IF($AI$70=0,1,0)</formula>
    </cfRule>
  </conditionalFormatting>
  <conditionalFormatting sqref="AM71:AO73">
    <cfRule type="expression" priority="2" dxfId="46">
      <formula>IF($AI$73=0,1,0)</formula>
    </cfRule>
  </conditionalFormatting>
  <dataValidations count="5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81:AH82 AI80:AI83 AH65:AI73 AH61:AI63 AK58:AK60 AH46:AH60 AI43:AI60">
      <formula1>1</formula1>
      <formula2>10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2"/>
  <sheetViews>
    <sheetView zoomScale="90" zoomScaleNormal="90" zoomScalePageLayoutView="0" workbookViewId="0" topLeftCell="A71">
      <selection activeCell="A85" sqref="A85:AH85"/>
    </sheetView>
  </sheetViews>
  <sheetFormatPr defaultColWidth="9.140625" defaultRowHeight="15"/>
  <cols>
    <col min="1" max="1" width="1.7109375" style="47" customWidth="1"/>
    <col min="2" max="41" width="3.140625" style="47" customWidth="1"/>
    <col min="42" max="42" width="1.7109375" style="47" customWidth="1"/>
    <col min="43" max="43" width="4.421875" style="148" customWidth="1"/>
    <col min="44" max="45" width="9.28125" style="148" customWidth="1"/>
    <col min="46" max="46" width="7.28125" style="148" customWidth="1"/>
    <col min="47" max="52" width="9.140625" style="148" customWidth="1"/>
    <col min="53" max="56" width="9.140625" style="146" customWidth="1"/>
    <col min="57" max="16384" width="9.140625" style="47" customWidth="1"/>
  </cols>
  <sheetData>
    <row r="1" spans="1:48" ht="28.5" customHeight="1">
      <c r="A1" s="588"/>
      <c r="B1" s="588"/>
      <c r="C1" s="588"/>
      <c r="D1" s="588"/>
      <c r="E1" s="588"/>
      <c r="F1" s="193" t="s">
        <v>71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650" t="s">
        <v>93</v>
      </c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48"/>
      <c r="AR1" s="148" t="s">
        <v>65</v>
      </c>
      <c r="AS1" s="148" t="s">
        <v>66</v>
      </c>
      <c r="AU1" s="148" t="s">
        <v>79</v>
      </c>
      <c r="AV1" s="148" t="s">
        <v>103</v>
      </c>
    </row>
    <row r="2" spans="1:48" ht="28.5" customHeight="1">
      <c r="A2" s="588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262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49"/>
      <c r="AS2" s="148" t="s">
        <v>74</v>
      </c>
      <c r="AU2" s="148" t="s">
        <v>80</v>
      </c>
      <c r="AV2" s="149" t="s">
        <v>57</v>
      </c>
    </row>
    <row r="3" spans="6:48" ht="6.7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R3" s="148" t="s">
        <v>263</v>
      </c>
      <c r="AS3" s="148" t="s">
        <v>75</v>
      </c>
      <c r="AU3" s="148" t="s">
        <v>81</v>
      </c>
      <c r="AV3" s="150" t="s">
        <v>30</v>
      </c>
    </row>
    <row r="4" spans="1:48" ht="15">
      <c r="A4" s="463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50"/>
      <c r="AV4" s="150" t="s">
        <v>31</v>
      </c>
    </row>
    <row r="5" spans="1:48" ht="6.75" customHeight="1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1"/>
      <c r="AV5" s="150" t="s">
        <v>32</v>
      </c>
    </row>
    <row r="6" spans="6:48" ht="18" customHeight="1"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R6" s="151" t="s">
        <v>107</v>
      </c>
      <c r="AV6" s="150" t="s">
        <v>33</v>
      </c>
    </row>
    <row r="7" spans="1:48" ht="6.75" customHeight="1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1"/>
      <c r="AR7" s="148" t="s">
        <v>108</v>
      </c>
      <c r="AV7" s="150" t="s">
        <v>34</v>
      </c>
    </row>
    <row r="8" spans="1:48" ht="15" customHeight="1">
      <c r="A8" s="599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600"/>
      <c r="AP8" s="50"/>
      <c r="AR8" s="148" t="s">
        <v>109</v>
      </c>
      <c r="AV8" s="150" t="s">
        <v>35</v>
      </c>
    </row>
    <row r="9" spans="1:48" ht="5.25" customHeight="1">
      <c r="A9" s="116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117"/>
      <c r="AP9" s="56"/>
      <c r="AR9" s="148" t="s">
        <v>110</v>
      </c>
      <c r="AV9" s="150" t="s">
        <v>36</v>
      </c>
    </row>
    <row r="10" spans="1:48" ht="15" customHeight="1">
      <c r="A10" s="118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119"/>
      <c r="AP10" s="63"/>
      <c r="AV10" s="150" t="s">
        <v>37</v>
      </c>
    </row>
    <row r="11" spans="1:48" ht="3" customHeight="1">
      <c r="A11" s="120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121"/>
      <c r="AV11" s="150" t="s">
        <v>38</v>
      </c>
    </row>
    <row r="12" spans="1:48" ht="15" customHeight="1">
      <c r="A12" s="120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61"/>
      <c r="M12" s="61"/>
      <c r="N12" s="61"/>
      <c r="O12" s="61"/>
      <c r="P12" s="61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61"/>
      <c r="AG12" s="61"/>
      <c r="AH12" s="61"/>
      <c r="AI12" s="80"/>
      <c r="AJ12" s="80"/>
      <c r="AK12" s="80"/>
      <c r="AL12" s="80"/>
      <c r="AM12" s="80"/>
      <c r="AN12" s="80"/>
      <c r="AO12" s="122"/>
      <c r="AP12" s="54"/>
      <c r="AV12" s="150" t="s">
        <v>39</v>
      </c>
    </row>
    <row r="13" spans="1:48" ht="5.25" customHeight="1">
      <c r="A13" s="123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24"/>
      <c r="AP13" s="56"/>
      <c r="AV13" s="150" t="s">
        <v>40</v>
      </c>
    </row>
    <row r="14" spans="7:48" ht="10.5" customHeight="1"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25"/>
      <c r="AP14" s="125"/>
      <c r="AV14" s="150" t="s">
        <v>41</v>
      </c>
    </row>
    <row r="15" spans="1:48" ht="15" customHeight="1">
      <c r="A15" s="599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600"/>
      <c r="AP15" s="50"/>
      <c r="AV15" s="150" t="s">
        <v>42</v>
      </c>
    </row>
    <row r="16" spans="1:48" ht="4.5" customHeight="1">
      <c r="A16" s="126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28"/>
      <c r="AP16" s="125"/>
      <c r="AV16" s="150" t="s">
        <v>43</v>
      </c>
    </row>
    <row r="17" spans="1:48" ht="15" customHeight="1">
      <c r="A17" s="12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31"/>
      <c r="AP17" s="125"/>
      <c r="AV17" s="150" t="s">
        <v>44</v>
      </c>
    </row>
    <row r="18" spans="1:48" ht="3" customHeight="1">
      <c r="A18" s="12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31"/>
      <c r="AP18" s="125"/>
      <c r="AV18" s="150" t="s">
        <v>45</v>
      </c>
    </row>
    <row r="19" spans="1:48" ht="15" customHeight="1">
      <c r="A19" s="12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31"/>
      <c r="AP19" s="125"/>
      <c r="AV19" s="150" t="s">
        <v>46</v>
      </c>
    </row>
    <row r="20" spans="1:48" ht="4.5" customHeight="1">
      <c r="A20" s="123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34"/>
      <c r="AP20" s="125"/>
      <c r="AV20" s="150" t="s">
        <v>82</v>
      </c>
    </row>
    <row r="21" spans="7:48" ht="10.5" customHeight="1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25"/>
      <c r="AP21" s="125"/>
      <c r="AV21" s="150" t="s">
        <v>47</v>
      </c>
    </row>
    <row r="22" spans="1:48" ht="15" customHeight="1">
      <c r="A22" s="599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600"/>
      <c r="AP22" s="50"/>
      <c r="AV22" s="150" t="s">
        <v>48</v>
      </c>
    </row>
    <row r="23" spans="1:48" ht="4.5" customHeight="1">
      <c r="A23" s="13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28"/>
      <c r="AP23" s="125"/>
      <c r="AV23" s="150" t="s">
        <v>49</v>
      </c>
    </row>
    <row r="24" spans="1:48" ht="15" customHeight="1">
      <c r="A24" s="118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31"/>
      <c r="AP24" s="125"/>
      <c r="AV24" s="150" t="s">
        <v>50</v>
      </c>
    </row>
    <row r="25" spans="1:48" ht="4.5" customHeight="1">
      <c r="A25" s="123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34"/>
      <c r="AP25" s="125"/>
      <c r="AV25" s="150" t="s">
        <v>51</v>
      </c>
    </row>
    <row r="26" spans="7:48" ht="10.5" customHeight="1"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25"/>
      <c r="AP26" s="125"/>
      <c r="AV26" s="150" t="s">
        <v>52</v>
      </c>
    </row>
    <row r="27" spans="1:48" ht="15" customHeight="1">
      <c r="A27" s="599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600"/>
      <c r="AP27" s="50"/>
      <c r="AV27" s="150" t="s">
        <v>53</v>
      </c>
    </row>
    <row r="28" spans="1:48" ht="4.5" customHeight="1">
      <c r="A28" s="13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28"/>
      <c r="AP28" s="125"/>
      <c r="AV28" s="150" t="s">
        <v>54</v>
      </c>
    </row>
    <row r="29" spans="1:48" ht="15" customHeight="1">
      <c r="A29" s="129"/>
      <c r="B29" s="25" t="s">
        <v>85</v>
      </c>
      <c r="E29" s="547"/>
      <c r="F29" s="548"/>
      <c r="G29" s="548"/>
      <c r="H29" s="549"/>
      <c r="I29" s="130"/>
      <c r="J29" s="25" t="s">
        <v>124</v>
      </c>
      <c r="K29" s="130"/>
      <c r="L29" s="130"/>
      <c r="M29" s="130"/>
      <c r="N29" s="130"/>
      <c r="O29" s="550"/>
      <c r="P29" s="551"/>
      <c r="Q29" s="551"/>
      <c r="R29" s="552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31"/>
      <c r="AP29" s="125"/>
      <c r="AV29" s="150" t="s">
        <v>55</v>
      </c>
    </row>
    <row r="30" spans="1:48" ht="3" customHeight="1">
      <c r="A30" s="12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31"/>
      <c r="AP30" s="125"/>
      <c r="AV30" s="150" t="s">
        <v>127</v>
      </c>
    </row>
    <row r="31" spans="1:48" ht="15" customHeight="1">
      <c r="A31" s="12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37"/>
      <c r="AP31" s="56"/>
      <c r="AV31" s="150" t="s">
        <v>129</v>
      </c>
    </row>
    <row r="32" spans="1:48" ht="4.5" customHeight="1">
      <c r="A32" s="123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34"/>
      <c r="AP32" s="125"/>
      <c r="AV32" s="150" t="s">
        <v>84</v>
      </c>
    </row>
    <row r="33" spans="7:48" ht="10.5" customHeight="1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25"/>
      <c r="AP33" s="125"/>
      <c r="AV33" s="150" t="s">
        <v>83</v>
      </c>
    </row>
    <row r="34" spans="1:42" ht="15" customHeight="1">
      <c r="A34" s="599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600"/>
      <c r="AP34" s="50"/>
    </row>
    <row r="35" spans="1:42" ht="33.75" customHeight="1">
      <c r="A35" s="377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48"/>
      <c r="AP35" s="125"/>
    </row>
    <row r="36" spans="1:42" ht="24" customHeight="1">
      <c r="A36" s="378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49"/>
      <c r="AP36" s="125"/>
    </row>
    <row r="37" spans="1:42" ht="24" customHeight="1">
      <c r="A37" s="646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647"/>
      <c r="AP37" s="25"/>
    </row>
    <row r="38" spans="1:56" s="80" customFormat="1" ht="15" customHeight="1">
      <c r="A38" s="463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50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47"/>
      <c r="BB38" s="147"/>
      <c r="BC38" s="147"/>
      <c r="BD38" s="147"/>
    </row>
    <row r="39" spans="1:56" s="80" customFormat="1" ht="6.75" customHeight="1">
      <c r="A39" s="535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0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47"/>
      <c r="BB39" s="147"/>
      <c r="BC39" s="147"/>
      <c r="BD39" s="147"/>
    </row>
    <row r="40" spans="1:56" s="80" customFormat="1" ht="15" customHeight="1">
      <c r="A40" s="599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600"/>
      <c r="AP40" s="50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47"/>
      <c r="BB40" s="147"/>
      <c r="BC40" s="147"/>
      <c r="BD40" s="147"/>
    </row>
    <row r="41" spans="1:56" s="80" customFormat="1" ht="12.75" customHeight="1">
      <c r="A41" s="645" t="s">
        <v>264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494"/>
      <c r="AP41" s="27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47"/>
      <c r="BB41" s="147"/>
      <c r="BC41" s="147"/>
      <c r="BD41" s="147"/>
    </row>
    <row r="42" spans="1:56" s="80" customFormat="1" ht="15" customHeight="1">
      <c r="A42" s="522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621"/>
      <c r="AJ42" s="622"/>
      <c r="AK42" s="622"/>
      <c r="AL42" s="622"/>
      <c r="AM42" s="622"/>
      <c r="AN42" s="622"/>
      <c r="AO42" s="623"/>
      <c r="AP42" s="114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47"/>
      <c r="BB42" s="147"/>
      <c r="BC42" s="147"/>
      <c r="BD42" s="147"/>
    </row>
    <row r="43" spans="1:56" s="80" customFormat="1" ht="16.5" customHeight="1">
      <c r="A43" s="616" t="s">
        <v>62</v>
      </c>
      <c r="B43" s="307"/>
      <c r="C43" s="643" t="s">
        <v>96</v>
      </c>
      <c r="D43" s="643"/>
      <c r="E43" s="643"/>
      <c r="F43" s="643"/>
      <c r="G43" s="619" t="s">
        <v>265</v>
      </c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513">
        <v>10</v>
      </c>
      <c r="AJ43" s="514"/>
      <c r="AK43" s="514"/>
      <c r="AL43" s="515"/>
      <c r="AM43" s="629">
        <f>AVERAGE(AI43:AL45)</f>
        <v>7.333333333333333</v>
      </c>
      <c r="AN43" s="630"/>
      <c r="AO43" s="631"/>
      <c r="AP43" s="144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47"/>
      <c r="BB43" s="147"/>
      <c r="BC43" s="147"/>
      <c r="BD43" s="147"/>
    </row>
    <row r="44" spans="1:56" s="80" customFormat="1" ht="16.5" customHeight="1">
      <c r="A44" s="617"/>
      <c r="B44" s="309"/>
      <c r="C44" s="643"/>
      <c r="D44" s="643"/>
      <c r="E44" s="643"/>
      <c r="F44" s="643"/>
      <c r="G44" s="620" t="s">
        <v>266</v>
      </c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481">
        <v>10</v>
      </c>
      <c r="AJ44" s="482"/>
      <c r="AK44" s="482"/>
      <c r="AL44" s="511"/>
      <c r="AM44" s="632"/>
      <c r="AN44" s="633"/>
      <c r="AO44" s="634"/>
      <c r="AP44" s="144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47"/>
      <c r="BB44" s="147"/>
      <c r="BC44" s="147"/>
      <c r="BD44" s="147"/>
    </row>
    <row r="45" spans="1:56" s="80" customFormat="1" ht="24" customHeight="1">
      <c r="A45" s="617"/>
      <c r="B45" s="309"/>
      <c r="C45" s="643"/>
      <c r="D45" s="643"/>
      <c r="E45" s="643"/>
      <c r="F45" s="643"/>
      <c r="G45" s="644" t="s">
        <v>267</v>
      </c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467">
        <v>2</v>
      </c>
      <c r="AJ45" s="468"/>
      <c r="AK45" s="468"/>
      <c r="AL45" s="512"/>
      <c r="AM45" s="635"/>
      <c r="AN45" s="636"/>
      <c r="AO45" s="637"/>
      <c r="AP45" s="144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47"/>
      <c r="BB45" s="147"/>
      <c r="BC45" s="147"/>
      <c r="BD45" s="147"/>
    </row>
    <row r="46" spans="1:56" s="80" customFormat="1" ht="16.5" customHeight="1">
      <c r="A46" s="617"/>
      <c r="B46" s="309"/>
      <c r="C46" s="297" t="s">
        <v>417</v>
      </c>
      <c r="D46" s="298"/>
      <c r="E46" s="298"/>
      <c r="F46" s="299"/>
      <c r="G46" s="619" t="s">
        <v>268</v>
      </c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513">
        <v>2</v>
      </c>
      <c r="AJ46" s="514"/>
      <c r="AK46" s="514"/>
      <c r="AL46" s="515"/>
      <c r="AM46" s="629">
        <f>AVERAGE(AI46:AL48)</f>
        <v>2</v>
      </c>
      <c r="AN46" s="630"/>
      <c r="AO46" s="631"/>
      <c r="AP46" s="144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47"/>
      <c r="BB46" s="147"/>
      <c r="BC46" s="147"/>
      <c r="BD46" s="147"/>
    </row>
    <row r="47" spans="1:56" s="80" customFormat="1" ht="16.5" customHeight="1">
      <c r="A47" s="617"/>
      <c r="B47" s="309"/>
      <c r="C47" s="300"/>
      <c r="D47" s="301"/>
      <c r="E47" s="301"/>
      <c r="F47" s="302"/>
      <c r="G47" s="620" t="s">
        <v>269</v>
      </c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481">
        <v>2</v>
      </c>
      <c r="AJ47" s="482"/>
      <c r="AK47" s="482"/>
      <c r="AL47" s="511"/>
      <c r="AM47" s="632"/>
      <c r="AN47" s="633"/>
      <c r="AO47" s="634"/>
      <c r="AP47" s="144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47"/>
      <c r="BB47" s="147"/>
      <c r="BC47" s="147"/>
      <c r="BD47" s="147"/>
    </row>
    <row r="48" spans="1:56" s="80" customFormat="1" ht="16.5" customHeight="1">
      <c r="A48" s="617"/>
      <c r="B48" s="309"/>
      <c r="C48" s="303"/>
      <c r="D48" s="304"/>
      <c r="E48" s="304"/>
      <c r="F48" s="305"/>
      <c r="G48" s="628" t="s">
        <v>270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467">
        <v>2</v>
      </c>
      <c r="AJ48" s="468"/>
      <c r="AK48" s="468"/>
      <c r="AL48" s="512"/>
      <c r="AM48" s="635"/>
      <c r="AN48" s="636"/>
      <c r="AO48" s="637"/>
      <c r="AP48" s="144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47"/>
      <c r="BB48" s="147"/>
      <c r="BC48" s="147"/>
      <c r="BD48" s="147"/>
    </row>
    <row r="49" spans="1:56" s="80" customFormat="1" ht="16.5" customHeight="1">
      <c r="A49" s="617"/>
      <c r="B49" s="309"/>
      <c r="C49" s="297" t="s">
        <v>418</v>
      </c>
      <c r="D49" s="298"/>
      <c r="E49" s="298"/>
      <c r="F49" s="299"/>
      <c r="G49" s="619" t="s">
        <v>137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2</v>
      </c>
      <c r="AJ49" s="514"/>
      <c r="AK49" s="514"/>
      <c r="AL49" s="515"/>
      <c r="AM49" s="629">
        <f>AVERAGE(AI49:AL51)</f>
        <v>7.333333333333333</v>
      </c>
      <c r="AN49" s="630"/>
      <c r="AO49" s="631"/>
      <c r="AP49" s="144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47"/>
      <c r="BB49" s="147"/>
      <c r="BC49" s="147"/>
      <c r="BD49" s="147"/>
    </row>
    <row r="50" spans="1:56" s="80" customFormat="1" ht="16.5" customHeight="1">
      <c r="A50" s="617"/>
      <c r="B50" s="309"/>
      <c r="C50" s="300"/>
      <c r="D50" s="301"/>
      <c r="E50" s="301"/>
      <c r="F50" s="302"/>
      <c r="G50" s="620" t="s">
        <v>138</v>
      </c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481">
        <v>10</v>
      </c>
      <c r="AJ50" s="482"/>
      <c r="AK50" s="482"/>
      <c r="AL50" s="511"/>
      <c r="AM50" s="632"/>
      <c r="AN50" s="633"/>
      <c r="AO50" s="634"/>
      <c r="AP50" s="144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47"/>
      <c r="BB50" s="147"/>
      <c r="BC50" s="147"/>
      <c r="BD50" s="147"/>
    </row>
    <row r="51" spans="1:56" s="80" customFormat="1" ht="16.5" customHeight="1">
      <c r="A51" s="618"/>
      <c r="B51" s="311"/>
      <c r="C51" s="303"/>
      <c r="D51" s="304"/>
      <c r="E51" s="304"/>
      <c r="F51" s="305"/>
      <c r="G51" s="628" t="s">
        <v>271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467">
        <v>10</v>
      </c>
      <c r="AJ51" s="468"/>
      <c r="AK51" s="468"/>
      <c r="AL51" s="512"/>
      <c r="AM51" s="635"/>
      <c r="AN51" s="636"/>
      <c r="AO51" s="637"/>
      <c r="AP51" s="144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47"/>
      <c r="BB51" s="147"/>
      <c r="BC51" s="147"/>
      <c r="BD51" s="147"/>
    </row>
    <row r="52" spans="1:56" s="80" customFormat="1" ht="16.5" customHeight="1">
      <c r="A52" s="616" t="s">
        <v>140</v>
      </c>
      <c r="B52" s="516"/>
      <c r="C52" s="297" t="s">
        <v>419</v>
      </c>
      <c r="D52" s="298"/>
      <c r="E52" s="298"/>
      <c r="F52" s="299"/>
      <c r="G52" s="619" t="s">
        <v>272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AVERAGE(AI52:AL54)</f>
        <v>10</v>
      </c>
      <c r="AN52" s="630"/>
      <c r="AO52" s="631"/>
      <c r="AP52" s="144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47"/>
      <c r="BB52" s="147"/>
      <c r="BC52" s="147"/>
      <c r="BD52" s="147"/>
    </row>
    <row r="53" spans="1:56" s="80" customFormat="1" ht="24" customHeight="1">
      <c r="A53" s="617"/>
      <c r="B53" s="517"/>
      <c r="C53" s="300"/>
      <c r="D53" s="301"/>
      <c r="E53" s="301"/>
      <c r="F53" s="302"/>
      <c r="G53" s="641" t="s">
        <v>273</v>
      </c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  <c r="AG53" s="641"/>
      <c r="AH53" s="641"/>
      <c r="AI53" s="481">
        <v>10</v>
      </c>
      <c r="AJ53" s="482"/>
      <c r="AK53" s="482"/>
      <c r="AL53" s="511"/>
      <c r="AM53" s="632"/>
      <c r="AN53" s="633"/>
      <c r="AO53" s="634"/>
      <c r="AP53" s="144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47"/>
      <c r="BB53" s="147"/>
      <c r="BC53" s="147"/>
      <c r="BD53" s="147"/>
    </row>
    <row r="54" spans="1:56" s="80" customFormat="1" ht="16.5" customHeight="1">
      <c r="A54" s="617"/>
      <c r="B54" s="517"/>
      <c r="C54" s="303"/>
      <c r="D54" s="304"/>
      <c r="E54" s="304"/>
      <c r="F54" s="305"/>
      <c r="G54" s="628" t="s">
        <v>274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37"/>
      <c r="AP54" s="144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47"/>
      <c r="BB54" s="147"/>
      <c r="BC54" s="147"/>
      <c r="BD54" s="147"/>
    </row>
    <row r="55" spans="1:56" s="80" customFormat="1" ht="16.5" customHeight="1">
      <c r="A55" s="617"/>
      <c r="B55" s="517"/>
      <c r="C55" s="297" t="s">
        <v>420</v>
      </c>
      <c r="D55" s="298"/>
      <c r="E55" s="298"/>
      <c r="F55" s="299"/>
      <c r="G55" s="619" t="s">
        <v>275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10</v>
      </c>
      <c r="AJ55" s="514"/>
      <c r="AK55" s="514"/>
      <c r="AL55" s="515"/>
      <c r="AM55" s="629">
        <f>AVERAGE(AI55:AL57)</f>
        <v>10</v>
      </c>
      <c r="AN55" s="630"/>
      <c r="AO55" s="631"/>
      <c r="AP55" s="144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47"/>
      <c r="BB55" s="147"/>
      <c r="BC55" s="147"/>
      <c r="BD55" s="147"/>
    </row>
    <row r="56" spans="1:56" s="80" customFormat="1" ht="16.5" customHeight="1">
      <c r="A56" s="617"/>
      <c r="B56" s="517"/>
      <c r="C56" s="300"/>
      <c r="D56" s="301"/>
      <c r="E56" s="301"/>
      <c r="F56" s="302"/>
      <c r="G56" s="620" t="s">
        <v>276</v>
      </c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481">
        <v>10</v>
      </c>
      <c r="AJ56" s="482"/>
      <c r="AK56" s="482"/>
      <c r="AL56" s="511"/>
      <c r="AM56" s="632"/>
      <c r="AN56" s="633"/>
      <c r="AO56" s="634"/>
      <c r="AP56" s="144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47"/>
      <c r="BB56" s="147"/>
      <c r="BC56" s="147"/>
      <c r="BD56" s="147"/>
    </row>
    <row r="57" spans="1:56" s="80" customFormat="1" ht="16.5" customHeight="1">
      <c r="A57" s="617"/>
      <c r="B57" s="517"/>
      <c r="C57" s="303"/>
      <c r="D57" s="304"/>
      <c r="E57" s="304"/>
      <c r="F57" s="305"/>
      <c r="G57" s="628" t="s">
        <v>277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8"/>
      <c r="AC57" s="628"/>
      <c r="AD57" s="628"/>
      <c r="AE57" s="628"/>
      <c r="AF57" s="628"/>
      <c r="AG57" s="628"/>
      <c r="AH57" s="628"/>
      <c r="AI57" s="467">
        <v>10</v>
      </c>
      <c r="AJ57" s="468"/>
      <c r="AK57" s="468"/>
      <c r="AL57" s="512"/>
      <c r="AM57" s="635"/>
      <c r="AN57" s="636"/>
      <c r="AO57" s="637"/>
      <c r="AP57" s="144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47"/>
      <c r="BB57" s="147"/>
      <c r="BC57" s="147"/>
      <c r="BD57" s="147"/>
    </row>
    <row r="58" spans="1:56" s="80" customFormat="1" ht="16.5" customHeight="1">
      <c r="A58" s="617"/>
      <c r="B58" s="517"/>
      <c r="C58" s="297" t="s">
        <v>421</v>
      </c>
      <c r="D58" s="298"/>
      <c r="E58" s="298"/>
      <c r="F58" s="299"/>
      <c r="G58" s="619" t="s">
        <v>278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2</v>
      </c>
      <c r="AJ58" s="514"/>
      <c r="AK58" s="514"/>
      <c r="AL58" s="515"/>
      <c r="AM58" s="629">
        <f>AVERAGE(AI58:AL60)</f>
        <v>2</v>
      </c>
      <c r="AN58" s="630"/>
      <c r="AO58" s="631"/>
      <c r="AP58" s="144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47"/>
      <c r="BB58" s="147"/>
      <c r="BC58" s="147"/>
      <c r="BD58" s="147"/>
    </row>
    <row r="59" spans="1:56" s="80" customFormat="1" ht="16.5" customHeight="1">
      <c r="A59" s="617"/>
      <c r="B59" s="517"/>
      <c r="C59" s="300"/>
      <c r="D59" s="301"/>
      <c r="E59" s="301"/>
      <c r="F59" s="302"/>
      <c r="G59" s="620" t="s">
        <v>279</v>
      </c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481">
        <v>2</v>
      </c>
      <c r="AJ59" s="482"/>
      <c r="AK59" s="482"/>
      <c r="AL59" s="511"/>
      <c r="AM59" s="632"/>
      <c r="AN59" s="633"/>
      <c r="AO59" s="634"/>
      <c r="AP59" s="144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47"/>
      <c r="BB59" s="147"/>
      <c r="BC59" s="147"/>
      <c r="BD59" s="147"/>
    </row>
    <row r="60" spans="1:56" s="80" customFormat="1" ht="16.5" customHeight="1">
      <c r="A60" s="618"/>
      <c r="B60" s="518"/>
      <c r="C60" s="303"/>
      <c r="D60" s="304"/>
      <c r="E60" s="304"/>
      <c r="F60" s="305"/>
      <c r="G60" s="628" t="s">
        <v>280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2</v>
      </c>
      <c r="AJ60" s="468"/>
      <c r="AK60" s="468"/>
      <c r="AL60" s="512"/>
      <c r="AM60" s="635"/>
      <c r="AN60" s="636"/>
      <c r="AO60" s="637"/>
      <c r="AP60" s="144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47"/>
      <c r="BB60" s="147"/>
      <c r="BC60" s="147"/>
      <c r="BD60" s="147"/>
    </row>
    <row r="61" spans="1:56" s="80" customFormat="1" ht="24" customHeight="1">
      <c r="A61" s="638" t="s">
        <v>63</v>
      </c>
      <c r="B61" s="237"/>
      <c r="C61" s="643" t="s">
        <v>422</v>
      </c>
      <c r="D61" s="643"/>
      <c r="E61" s="643"/>
      <c r="F61" s="643"/>
      <c r="G61" s="640" t="s">
        <v>148</v>
      </c>
      <c r="H61" s="640"/>
      <c r="I61" s="640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0"/>
      <c r="U61" s="640"/>
      <c r="V61" s="640"/>
      <c r="W61" s="640"/>
      <c r="X61" s="640"/>
      <c r="Y61" s="640"/>
      <c r="Z61" s="640"/>
      <c r="AA61" s="640"/>
      <c r="AB61" s="640"/>
      <c r="AC61" s="640"/>
      <c r="AD61" s="640"/>
      <c r="AE61" s="640"/>
      <c r="AF61" s="640"/>
      <c r="AG61" s="640"/>
      <c r="AH61" s="640"/>
      <c r="AI61" s="513">
        <v>2</v>
      </c>
      <c r="AJ61" s="514"/>
      <c r="AK61" s="514"/>
      <c r="AL61" s="515"/>
      <c r="AM61" s="629">
        <f>AVERAGE(AI61:AL63)</f>
        <v>2</v>
      </c>
      <c r="AN61" s="630"/>
      <c r="AO61" s="631"/>
      <c r="AP61" s="144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47"/>
      <c r="BB61" s="147"/>
      <c r="BC61" s="147"/>
      <c r="BD61" s="147"/>
    </row>
    <row r="62" spans="1:56" s="80" customFormat="1" ht="24" customHeight="1">
      <c r="A62" s="642"/>
      <c r="B62" s="239"/>
      <c r="C62" s="643"/>
      <c r="D62" s="643"/>
      <c r="E62" s="643"/>
      <c r="F62" s="643"/>
      <c r="G62" s="641" t="s">
        <v>281</v>
      </c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  <c r="AG62" s="641"/>
      <c r="AH62" s="641"/>
      <c r="AI62" s="481">
        <v>2</v>
      </c>
      <c r="AJ62" s="482"/>
      <c r="AK62" s="482"/>
      <c r="AL62" s="511"/>
      <c r="AM62" s="632"/>
      <c r="AN62" s="633"/>
      <c r="AO62" s="634"/>
      <c r="AP62" s="144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47"/>
      <c r="BB62" s="147"/>
      <c r="BC62" s="147"/>
      <c r="BD62" s="147"/>
    </row>
    <row r="63" spans="1:56" s="80" customFormat="1" ht="16.5" customHeight="1">
      <c r="A63" s="639"/>
      <c r="B63" s="241"/>
      <c r="C63" s="643"/>
      <c r="D63" s="643"/>
      <c r="E63" s="643"/>
      <c r="F63" s="643"/>
      <c r="G63" s="628" t="s">
        <v>282</v>
      </c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I63" s="467">
        <v>2</v>
      </c>
      <c r="AJ63" s="468"/>
      <c r="AK63" s="468"/>
      <c r="AL63" s="512"/>
      <c r="AM63" s="635"/>
      <c r="AN63" s="636"/>
      <c r="AO63" s="637"/>
      <c r="AP63" s="144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47"/>
      <c r="BB63" s="147"/>
      <c r="BC63" s="147"/>
      <c r="BD63" s="147"/>
    </row>
    <row r="64" spans="1:56" s="80" customFormat="1" ht="8.25" customHeight="1" hidden="1">
      <c r="A64" s="522"/>
      <c r="B64" s="520"/>
      <c r="C64" s="520"/>
      <c r="D64" s="520"/>
      <c r="E64" s="520"/>
      <c r="F64" s="521"/>
      <c r="G64" s="522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1"/>
      <c r="AI64" s="522"/>
      <c r="AJ64" s="520"/>
      <c r="AK64" s="520"/>
      <c r="AL64" s="521"/>
      <c r="AM64" s="522"/>
      <c r="AN64" s="520"/>
      <c r="AO64" s="521"/>
      <c r="AP64" s="144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47"/>
      <c r="BB64" s="147"/>
      <c r="BC64" s="147"/>
      <c r="BD64" s="147"/>
    </row>
    <row r="65" spans="1:56" s="80" customFormat="1" ht="24" customHeight="1">
      <c r="A65" s="638" t="s">
        <v>63</v>
      </c>
      <c r="B65" s="237"/>
      <c r="C65" s="524" t="s">
        <v>423</v>
      </c>
      <c r="D65" s="525"/>
      <c r="E65" s="525"/>
      <c r="F65" s="526"/>
      <c r="G65" s="640" t="s">
        <v>283</v>
      </c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  <c r="V65" s="640"/>
      <c r="W65" s="640"/>
      <c r="X65" s="640"/>
      <c r="Y65" s="640"/>
      <c r="Z65" s="640"/>
      <c r="AA65" s="640"/>
      <c r="AB65" s="640"/>
      <c r="AC65" s="640"/>
      <c r="AD65" s="640"/>
      <c r="AE65" s="640"/>
      <c r="AF65" s="640"/>
      <c r="AG65" s="640"/>
      <c r="AH65" s="640"/>
      <c r="AI65" s="513">
        <v>5</v>
      </c>
      <c r="AJ65" s="514"/>
      <c r="AK65" s="514"/>
      <c r="AL65" s="515"/>
      <c r="AM65" s="629">
        <f>AVERAGE(AI65:AL66)</f>
        <v>5</v>
      </c>
      <c r="AN65" s="630"/>
      <c r="AO65" s="631"/>
      <c r="AP65" s="144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47"/>
      <c r="BB65" s="147"/>
      <c r="BC65" s="147"/>
      <c r="BD65" s="147"/>
    </row>
    <row r="66" spans="1:56" s="80" customFormat="1" ht="25.5" customHeight="1">
      <c r="A66" s="639"/>
      <c r="B66" s="241"/>
      <c r="C66" s="233"/>
      <c r="D66" s="234"/>
      <c r="E66" s="234"/>
      <c r="F66" s="235"/>
      <c r="G66" s="251" t="s">
        <v>284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327"/>
      <c r="AI66" s="467">
        <v>5</v>
      </c>
      <c r="AJ66" s="468"/>
      <c r="AK66" s="468"/>
      <c r="AL66" s="512"/>
      <c r="AM66" s="632"/>
      <c r="AN66" s="633"/>
      <c r="AO66" s="634"/>
      <c r="AP66" s="144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47"/>
      <c r="BB66" s="147"/>
      <c r="BC66" s="147"/>
      <c r="BD66" s="147"/>
    </row>
    <row r="67" spans="1:56" s="80" customFormat="1" ht="16.5" customHeight="1">
      <c r="A67" s="616" t="s">
        <v>153</v>
      </c>
      <c r="B67" s="516"/>
      <c r="C67" s="297" t="s">
        <v>424</v>
      </c>
      <c r="D67" s="298"/>
      <c r="E67" s="298"/>
      <c r="F67" s="299"/>
      <c r="G67" s="619" t="s">
        <v>154</v>
      </c>
      <c r="H67" s="619"/>
      <c r="I67" s="619"/>
      <c r="J67" s="619"/>
      <c r="K67" s="619"/>
      <c r="L67" s="619"/>
      <c r="M67" s="619"/>
      <c r="N67" s="619"/>
      <c r="O67" s="619"/>
      <c r="P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19"/>
      <c r="AC67" s="619"/>
      <c r="AD67" s="619"/>
      <c r="AE67" s="619"/>
      <c r="AF67" s="619"/>
      <c r="AG67" s="619"/>
      <c r="AH67" s="619"/>
      <c r="AI67" s="513">
        <v>5</v>
      </c>
      <c r="AJ67" s="514"/>
      <c r="AK67" s="514"/>
      <c r="AL67" s="515"/>
      <c r="AM67" s="629">
        <f>AVERAGE(AI67:AL69)</f>
        <v>3</v>
      </c>
      <c r="AN67" s="630"/>
      <c r="AO67" s="631"/>
      <c r="AP67" s="144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47"/>
      <c r="BB67" s="147"/>
      <c r="BC67" s="147"/>
      <c r="BD67" s="147"/>
    </row>
    <row r="68" spans="1:56" s="80" customFormat="1" ht="16.5" customHeight="1">
      <c r="A68" s="617"/>
      <c r="B68" s="517"/>
      <c r="C68" s="300"/>
      <c r="D68" s="301"/>
      <c r="E68" s="301"/>
      <c r="F68" s="302"/>
      <c r="G68" s="620" t="s">
        <v>155</v>
      </c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0"/>
      <c r="AA68" s="620"/>
      <c r="AB68" s="620"/>
      <c r="AC68" s="620"/>
      <c r="AD68" s="620"/>
      <c r="AE68" s="620"/>
      <c r="AF68" s="620"/>
      <c r="AG68" s="620"/>
      <c r="AH68" s="620"/>
      <c r="AI68" s="481">
        <v>2</v>
      </c>
      <c r="AJ68" s="482"/>
      <c r="AK68" s="482"/>
      <c r="AL68" s="511"/>
      <c r="AM68" s="632"/>
      <c r="AN68" s="633"/>
      <c r="AO68" s="634"/>
      <c r="AP68" s="144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47"/>
      <c r="BB68" s="147"/>
      <c r="BC68" s="147"/>
      <c r="BD68" s="147"/>
    </row>
    <row r="69" spans="1:56" s="80" customFormat="1" ht="16.5" customHeight="1">
      <c r="A69" s="617"/>
      <c r="B69" s="517"/>
      <c r="C69" s="303"/>
      <c r="D69" s="304"/>
      <c r="E69" s="304"/>
      <c r="F69" s="305"/>
      <c r="G69" s="628" t="s">
        <v>285</v>
      </c>
      <c r="H69" s="628"/>
      <c r="I69" s="628"/>
      <c r="J69" s="628"/>
      <c r="K69" s="628"/>
      <c r="L69" s="628"/>
      <c r="M69" s="628"/>
      <c r="N69" s="628"/>
      <c r="O69" s="628"/>
      <c r="P69" s="628"/>
      <c r="Q69" s="628"/>
      <c r="R69" s="628"/>
      <c r="S69" s="628"/>
      <c r="T69" s="628"/>
      <c r="U69" s="628"/>
      <c r="V69" s="628"/>
      <c r="W69" s="628"/>
      <c r="X69" s="628"/>
      <c r="Y69" s="628"/>
      <c r="Z69" s="628"/>
      <c r="AA69" s="628"/>
      <c r="AB69" s="628"/>
      <c r="AC69" s="628"/>
      <c r="AD69" s="628"/>
      <c r="AE69" s="628"/>
      <c r="AF69" s="628"/>
      <c r="AG69" s="628"/>
      <c r="AH69" s="628"/>
      <c r="AI69" s="467">
        <v>2</v>
      </c>
      <c r="AJ69" s="468"/>
      <c r="AK69" s="468"/>
      <c r="AL69" s="512"/>
      <c r="AM69" s="635"/>
      <c r="AN69" s="636"/>
      <c r="AO69" s="637"/>
      <c r="AP69" s="144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47"/>
      <c r="BB69" s="147"/>
      <c r="BC69" s="147"/>
      <c r="BD69" s="147"/>
    </row>
    <row r="70" spans="1:56" s="80" customFormat="1" ht="16.5" customHeight="1">
      <c r="A70" s="617"/>
      <c r="B70" s="517"/>
      <c r="C70" s="297" t="s">
        <v>425</v>
      </c>
      <c r="D70" s="298"/>
      <c r="E70" s="298"/>
      <c r="F70" s="299"/>
      <c r="G70" s="619" t="s">
        <v>286</v>
      </c>
      <c r="H70" s="619"/>
      <c r="I70" s="619"/>
      <c r="J70" s="619"/>
      <c r="K70" s="619"/>
      <c r="L70" s="619"/>
      <c r="M70" s="619"/>
      <c r="N70" s="619"/>
      <c r="O70" s="619"/>
      <c r="P70" s="619"/>
      <c r="Q70" s="619"/>
      <c r="R70" s="619"/>
      <c r="S70" s="619"/>
      <c r="T70" s="619"/>
      <c r="U70" s="619"/>
      <c r="V70" s="619"/>
      <c r="W70" s="619"/>
      <c r="X70" s="619"/>
      <c r="Y70" s="619"/>
      <c r="Z70" s="619"/>
      <c r="AA70" s="619"/>
      <c r="AB70" s="619"/>
      <c r="AC70" s="619"/>
      <c r="AD70" s="619"/>
      <c r="AE70" s="619"/>
      <c r="AF70" s="619"/>
      <c r="AG70" s="619"/>
      <c r="AH70" s="619"/>
      <c r="AI70" s="513">
        <v>2</v>
      </c>
      <c r="AJ70" s="514"/>
      <c r="AK70" s="514"/>
      <c r="AL70" s="515"/>
      <c r="AM70" s="629">
        <f>AVERAGE(AI70:AL72)</f>
        <v>2</v>
      </c>
      <c r="AN70" s="630"/>
      <c r="AO70" s="631"/>
      <c r="AP70" s="144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47"/>
      <c r="BB70" s="147"/>
      <c r="BC70" s="147"/>
      <c r="BD70" s="147"/>
    </row>
    <row r="71" spans="1:56" s="80" customFormat="1" ht="16.5" customHeight="1">
      <c r="A71" s="617"/>
      <c r="B71" s="517"/>
      <c r="C71" s="300"/>
      <c r="D71" s="301"/>
      <c r="E71" s="301"/>
      <c r="F71" s="302"/>
      <c r="G71" s="620" t="s">
        <v>287</v>
      </c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0"/>
      <c r="S71" s="620"/>
      <c r="T71" s="620"/>
      <c r="U71" s="620"/>
      <c r="V71" s="620"/>
      <c r="W71" s="620"/>
      <c r="X71" s="620"/>
      <c r="Y71" s="620"/>
      <c r="Z71" s="620"/>
      <c r="AA71" s="620"/>
      <c r="AB71" s="620"/>
      <c r="AC71" s="620"/>
      <c r="AD71" s="620"/>
      <c r="AE71" s="620"/>
      <c r="AF71" s="620"/>
      <c r="AG71" s="620"/>
      <c r="AH71" s="620"/>
      <c r="AI71" s="481">
        <v>2</v>
      </c>
      <c r="AJ71" s="482"/>
      <c r="AK71" s="482"/>
      <c r="AL71" s="511"/>
      <c r="AM71" s="632"/>
      <c r="AN71" s="633"/>
      <c r="AO71" s="634"/>
      <c r="AP71" s="144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47"/>
      <c r="BB71" s="147"/>
      <c r="BC71" s="147"/>
      <c r="BD71" s="147"/>
    </row>
    <row r="72" spans="1:56" s="80" customFormat="1" ht="16.5" customHeight="1">
      <c r="A72" s="618"/>
      <c r="B72" s="518"/>
      <c r="C72" s="303"/>
      <c r="D72" s="304"/>
      <c r="E72" s="304"/>
      <c r="F72" s="305"/>
      <c r="G72" s="628" t="s">
        <v>288</v>
      </c>
      <c r="H72" s="628"/>
      <c r="I72" s="628"/>
      <c r="J72" s="628"/>
      <c r="K72" s="628"/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28"/>
      <c r="AD72" s="628"/>
      <c r="AE72" s="628"/>
      <c r="AF72" s="628"/>
      <c r="AG72" s="628"/>
      <c r="AH72" s="628"/>
      <c r="AI72" s="467">
        <v>2</v>
      </c>
      <c r="AJ72" s="468"/>
      <c r="AK72" s="468"/>
      <c r="AL72" s="512"/>
      <c r="AM72" s="635"/>
      <c r="AN72" s="636"/>
      <c r="AO72" s="637"/>
      <c r="AP72" s="144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47"/>
      <c r="BB72" s="147"/>
      <c r="BC72" s="147"/>
      <c r="BD72" s="147"/>
    </row>
    <row r="73" spans="1:56" s="80" customFormat="1" ht="15" customHeight="1">
      <c r="A73" s="488" t="s">
        <v>113</v>
      </c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8"/>
      <c r="AL73" s="627"/>
      <c r="AM73" s="624">
        <f>+SUM(AM43,AM46,AM49,AM52,AM55,AM58,AM61,AM65,AM67,AM70)</f>
        <v>50.666666666666664</v>
      </c>
      <c r="AN73" s="625"/>
      <c r="AO73" s="626"/>
      <c r="AP73" s="84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47"/>
      <c r="BB73" s="147"/>
      <c r="BC73" s="147"/>
      <c r="BD73" s="147"/>
    </row>
    <row r="74" spans="43:56" s="80" customFormat="1" ht="9.75" customHeight="1"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47"/>
      <c r="BB74" s="147"/>
      <c r="BC74" s="147"/>
      <c r="BD74" s="147"/>
    </row>
    <row r="75" spans="1:56" s="80" customFormat="1" ht="15" customHeight="1">
      <c r="A75" s="599" t="s">
        <v>289</v>
      </c>
      <c r="B75" s="471"/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600"/>
      <c r="AP75" s="50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47"/>
      <c r="BB75" s="147"/>
      <c r="BC75" s="147"/>
      <c r="BD75" s="147"/>
    </row>
    <row r="76" spans="1:56" s="80" customFormat="1" ht="6.75" customHeight="1">
      <c r="A76" s="498" t="s">
        <v>92</v>
      </c>
      <c r="B76" s="493"/>
      <c r="C76" s="493"/>
      <c r="D76" s="493"/>
      <c r="E76" s="493"/>
      <c r="F76" s="494"/>
      <c r="G76" s="498" t="s">
        <v>64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4"/>
      <c r="AI76" s="498" t="s">
        <v>114</v>
      </c>
      <c r="AJ76" s="493"/>
      <c r="AK76" s="493"/>
      <c r="AL76" s="493"/>
      <c r="AM76" s="493"/>
      <c r="AN76" s="493"/>
      <c r="AO76" s="494"/>
      <c r="AP76" s="27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47"/>
      <c r="BB76" s="147"/>
      <c r="BC76" s="147"/>
      <c r="BD76" s="147"/>
    </row>
    <row r="77" spans="1:56" s="80" customFormat="1" ht="9" customHeight="1">
      <c r="A77" s="499"/>
      <c r="B77" s="496"/>
      <c r="C77" s="496"/>
      <c r="D77" s="496"/>
      <c r="E77" s="496"/>
      <c r="F77" s="497"/>
      <c r="G77" s="499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7"/>
      <c r="AI77" s="621"/>
      <c r="AJ77" s="622"/>
      <c r="AK77" s="622"/>
      <c r="AL77" s="622"/>
      <c r="AM77" s="622"/>
      <c r="AN77" s="622"/>
      <c r="AO77" s="623"/>
      <c r="AP77" s="114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47"/>
      <c r="BB77" s="147"/>
      <c r="BC77" s="147"/>
      <c r="BD77" s="147"/>
    </row>
    <row r="78" spans="1:56" s="80" customFormat="1" ht="25.5" customHeight="1">
      <c r="A78" s="615" t="s">
        <v>98</v>
      </c>
      <c r="B78" s="427"/>
      <c r="C78" s="427"/>
      <c r="D78" s="427"/>
      <c r="E78" s="427"/>
      <c r="F78" s="428"/>
      <c r="G78" s="321" t="s">
        <v>160</v>
      </c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3"/>
      <c r="AI78" s="513"/>
      <c r="AJ78" s="514"/>
      <c r="AK78" s="514"/>
      <c r="AL78" s="514"/>
      <c r="AM78" s="514"/>
      <c r="AN78" s="514"/>
      <c r="AO78" s="515"/>
      <c r="AP78" s="145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47"/>
      <c r="BB78" s="147"/>
      <c r="BC78" s="147"/>
      <c r="BD78" s="147"/>
    </row>
    <row r="79" spans="1:56" s="80" customFormat="1" ht="25.5" customHeight="1">
      <c r="A79" s="597" t="s">
        <v>99</v>
      </c>
      <c r="B79" s="243"/>
      <c r="C79" s="243"/>
      <c r="D79" s="243"/>
      <c r="E79" s="243"/>
      <c r="F79" s="244"/>
      <c r="G79" s="324" t="s">
        <v>61</v>
      </c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6"/>
      <c r="AI79" s="481"/>
      <c r="AJ79" s="482"/>
      <c r="AK79" s="482"/>
      <c r="AL79" s="482"/>
      <c r="AM79" s="482"/>
      <c r="AN79" s="482"/>
      <c r="AO79" s="511"/>
      <c r="AP79" s="145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47"/>
      <c r="BB79" s="147"/>
      <c r="BC79" s="147"/>
      <c r="BD79" s="147"/>
    </row>
    <row r="80" spans="1:56" s="80" customFormat="1" ht="25.5" customHeight="1">
      <c r="A80" s="597" t="s">
        <v>100</v>
      </c>
      <c r="B80" s="243"/>
      <c r="C80" s="243"/>
      <c r="D80" s="243"/>
      <c r="E80" s="243"/>
      <c r="F80" s="244"/>
      <c r="G80" s="324" t="s">
        <v>161</v>
      </c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6"/>
      <c r="AI80" s="481"/>
      <c r="AJ80" s="482"/>
      <c r="AK80" s="482"/>
      <c r="AL80" s="482"/>
      <c r="AM80" s="482"/>
      <c r="AN80" s="482"/>
      <c r="AO80" s="511"/>
      <c r="AP80" s="145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47"/>
      <c r="BB80" s="147"/>
      <c r="BC80" s="147"/>
      <c r="BD80" s="147"/>
    </row>
    <row r="81" spans="1:56" s="80" customFormat="1" ht="25.5" customHeight="1">
      <c r="A81" s="597" t="s">
        <v>101</v>
      </c>
      <c r="B81" s="243"/>
      <c r="C81" s="243"/>
      <c r="D81" s="243"/>
      <c r="E81" s="243"/>
      <c r="F81" s="244"/>
      <c r="G81" s="324" t="s">
        <v>162</v>
      </c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6"/>
      <c r="AI81" s="481"/>
      <c r="AJ81" s="482"/>
      <c r="AK81" s="482"/>
      <c r="AL81" s="482"/>
      <c r="AM81" s="482"/>
      <c r="AN81" s="482"/>
      <c r="AO81" s="511"/>
      <c r="AP81" s="145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47"/>
      <c r="BB81" s="147"/>
      <c r="BC81" s="147"/>
      <c r="BD81" s="147"/>
    </row>
    <row r="82" spans="1:56" s="80" customFormat="1" ht="25.5" customHeight="1">
      <c r="A82" s="598" t="s">
        <v>102</v>
      </c>
      <c r="B82" s="430"/>
      <c r="C82" s="430"/>
      <c r="D82" s="430"/>
      <c r="E82" s="430"/>
      <c r="F82" s="431"/>
      <c r="G82" s="251" t="s">
        <v>402</v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327"/>
      <c r="AI82" s="467"/>
      <c r="AJ82" s="468"/>
      <c r="AK82" s="468"/>
      <c r="AL82" s="468"/>
      <c r="AM82" s="468"/>
      <c r="AN82" s="468"/>
      <c r="AO82" s="512"/>
      <c r="AP82" s="145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47"/>
      <c r="BB82" s="147"/>
      <c r="BC82" s="147"/>
      <c r="BD82" s="147"/>
    </row>
    <row r="83" spans="1:56" s="80" customFormat="1" ht="11.25" customHeight="1">
      <c r="A83" s="594"/>
      <c r="B83" s="594"/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594"/>
      <c r="S83" s="594"/>
      <c r="T83" s="594"/>
      <c r="U83" s="594"/>
      <c r="V83" s="594"/>
      <c r="W83" s="594"/>
      <c r="X83" s="594"/>
      <c r="Y83" s="594"/>
      <c r="Z83" s="594"/>
      <c r="AA83" s="594"/>
      <c r="AB83" s="594"/>
      <c r="AC83" s="594"/>
      <c r="AD83" s="594"/>
      <c r="AE83" s="594"/>
      <c r="AF83" s="594"/>
      <c r="AG83" s="594"/>
      <c r="AH83" s="594"/>
      <c r="AI83" s="594"/>
      <c r="AJ83" s="594"/>
      <c r="AK83" s="594"/>
      <c r="AL83" s="594"/>
      <c r="AM83" s="594"/>
      <c r="AN83" s="594"/>
      <c r="AO83" s="595"/>
      <c r="AP83" s="63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47"/>
      <c r="BB83" s="147"/>
      <c r="BC83" s="147"/>
      <c r="BD83" s="147"/>
    </row>
    <row r="84" spans="1:56" s="80" customFormat="1" ht="15" customHeight="1">
      <c r="A84" s="599" t="s">
        <v>59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600"/>
      <c r="AP84" s="50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47"/>
      <c r="BB84" s="147"/>
      <c r="BC84" s="147"/>
      <c r="BD84" s="147"/>
    </row>
    <row r="85" spans="1:56" s="80" customFormat="1" ht="15" customHeight="1">
      <c r="A85" s="613" t="s">
        <v>441</v>
      </c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5"/>
      <c r="AH85" s="614"/>
      <c r="AI85" s="601">
        <f>+SUM(AM43:AO63)+SUM(AM65:AO72)</f>
        <v>50.666666666666664</v>
      </c>
      <c r="AJ85" s="602"/>
      <c r="AK85" s="602"/>
      <c r="AL85" s="603"/>
      <c r="AM85" s="596"/>
      <c r="AN85" s="479"/>
      <c r="AO85" s="479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47"/>
      <c r="BB85" s="147"/>
      <c r="BC85" s="147"/>
      <c r="BD85" s="147"/>
    </row>
    <row r="86" spans="43:56" s="80" customFormat="1" ht="5.25" customHeight="1"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47"/>
      <c r="BB86" s="147"/>
      <c r="BC86" s="147"/>
      <c r="BD86" s="147"/>
    </row>
    <row r="87" spans="1:56" s="80" customFormat="1" ht="4.5" customHeight="1">
      <c r="A87" s="138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139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47"/>
      <c r="BB87" s="147"/>
      <c r="BC87" s="147"/>
      <c r="BD87" s="147"/>
    </row>
    <row r="88" spans="1:56" s="80" customFormat="1" ht="15" customHeight="1">
      <c r="A88" s="605"/>
      <c r="B88" s="457"/>
      <c r="C88" s="457"/>
      <c r="D88" s="457"/>
      <c r="E88" s="457"/>
      <c r="F88" s="457"/>
      <c r="G88" s="457"/>
      <c r="H88" s="457"/>
      <c r="I88" s="457"/>
      <c r="J88" s="457"/>
      <c r="K88" s="457" t="s">
        <v>290</v>
      </c>
      <c r="L88" s="457"/>
      <c r="M88" s="457"/>
      <c r="N88" s="457"/>
      <c r="O88" s="457"/>
      <c r="P88" s="457"/>
      <c r="Q88" s="457"/>
      <c r="R88" s="457"/>
      <c r="S88" s="457"/>
      <c r="T88" s="577"/>
      <c r="U88" s="606" t="str">
        <f>+IF(AM73&lt;59.9,"NO SATISFACTORIO",(IF(AM73&lt;90,"SATISFACTORIO","SOBRESALIENTE")))</f>
        <v>NO SATISFACTORIO</v>
      </c>
      <c r="V88" s="607"/>
      <c r="W88" s="607"/>
      <c r="X88" s="607"/>
      <c r="Y88" s="607"/>
      <c r="Z88" s="607"/>
      <c r="AA88" s="608"/>
      <c r="AB88" s="605"/>
      <c r="AC88" s="457"/>
      <c r="AD88" s="457"/>
      <c r="AE88" s="457"/>
      <c r="AF88" s="457"/>
      <c r="AG88" s="457"/>
      <c r="AH88" s="457"/>
      <c r="AI88" s="457"/>
      <c r="AJ88" s="457"/>
      <c r="AK88" s="457"/>
      <c r="AL88" s="457"/>
      <c r="AM88" s="457"/>
      <c r="AN88" s="457"/>
      <c r="AO88" s="577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47"/>
      <c r="BB88" s="147"/>
      <c r="BC88" s="147"/>
      <c r="BD88" s="147"/>
    </row>
    <row r="89" spans="1:56" s="80" customFormat="1" ht="4.5" customHeight="1">
      <c r="A89" s="140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47"/>
      <c r="BB89" s="147"/>
      <c r="BC89" s="147"/>
      <c r="BD89" s="147"/>
    </row>
    <row r="90" spans="1:56" s="80" customFormat="1" ht="15" customHeight="1">
      <c r="A90" s="463" t="s">
        <v>291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50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47"/>
      <c r="BB90" s="147"/>
      <c r="BC90" s="147"/>
      <c r="BD90" s="147"/>
    </row>
    <row r="91" spans="1:56" s="80" customFormat="1" ht="3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152"/>
      <c r="AR91" s="152"/>
      <c r="AS91" s="152"/>
      <c r="AT91" s="152"/>
      <c r="AU91" s="152"/>
      <c r="AV91" s="153" t="s">
        <v>164</v>
      </c>
      <c r="AW91" s="152"/>
      <c r="AX91" s="152"/>
      <c r="AY91" s="152"/>
      <c r="AZ91" s="152"/>
      <c r="BA91" s="147"/>
      <c r="BB91" s="147"/>
      <c r="BC91" s="147"/>
      <c r="BD91" s="147"/>
    </row>
    <row r="92" ht="6.75" customHeight="1">
      <c r="AS92" s="151" t="s">
        <v>165</v>
      </c>
    </row>
    <row r="93" spans="3:38" ht="15" customHeight="1">
      <c r="C93" s="611" t="s">
        <v>121</v>
      </c>
      <c r="D93" s="611"/>
      <c r="E93" s="611"/>
      <c r="F93" s="611"/>
      <c r="G93" s="611"/>
      <c r="H93" s="611"/>
      <c r="I93" s="611"/>
      <c r="J93" s="611"/>
      <c r="K93" s="611"/>
      <c r="L93" s="611"/>
      <c r="M93" s="611"/>
      <c r="N93" s="611"/>
      <c r="O93" s="611"/>
      <c r="P93" s="611"/>
      <c r="Q93" s="611"/>
      <c r="R93" s="611"/>
      <c r="S93" s="611"/>
      <c r="T93" s="611"/>
      <c r="U93" s="611"/>
      <c r="V93" s="611"/>
      <c r="W93" s="611"/>
      <c r="X93" s="611"/>
      <c r="Y93" s="611"/>
      <c r="Z93" s="611"/>
      <c r="AA93" s="611"/>
      <c r="AB93" s="611"/>
      <c r="AC93" s="611"/>
      <c r="AD93" s="611"/>
      <c r="AE93" s="611"/>
      <c r="AF93" s="611"/>
      <c r="AG93" s="611"/>
      <c r="AH93" s="611"/>
      <c r="AI93" s="611"/>
      <c r="AJ93" s="611"/>
      <c r="AK93" s="611"/>
      <c r="AL93" s="611"/>
    </row>
    <row r="94" spans="3:38" ht="21" customHeight="1">
      <c r="C94" s="612" t="s">
        <v>167</v>
      </c>
      <c r="D94" s="612"/>
      <c r="E94" s="612"/>
      <c r="F94" s="612"/>
      <c r="G94" s="612"/>
      <c r="H94" s="612"/>
      <c r="I94" s="612"/>
      <c r="J94" s="612"/>
      <c r="K94" s="612"/>
      <c r="L94" s="612"/>
      <c r="M94" s="612"/>
      <c r="N94" s="612"/>
      <c r="O94" s="612"/>
      <c r="P94" s="612"/>
      <c r="Q94" s="612"/>
      <c r="R94" s="612"/>
      <c r="S94" s="612"/>
      <c r="T94" s="612"/>
      <c r="U94" s="612"/>
      <c r="V94" s="612"/>
      <c r="W94" s="612"/>
      <c r="X94" s="612"/>
      <c r="Y94" s="612"/>
      <c r="Z94" s="612"/>
      <c r="AA94" s="612"/>
      <c r="AB94" s="612"/>
      <c r="AC94" s="612"/>
      <c r="AD94" s="612"/>
      <c r="AE94" s="612"/>
      <c r="AF94" s="612"/>
      <c r="AG94" s="612"/>
      <c r="AH94" s="612"/>
      <c r="AI94" s="612"/>
      <c r="AJ94" s="612"/>
      <c r="AK94" s="612"/>
      <c r="AL94" s="612"/>
    </row>
    <row r="95" spans="3:38" ht="21" customHeight="1">
      <c r="C95" s="612"/>
      <c r="D95" s="612"/>
      <c r="E95" s="612"/>
      <c r="F95" s="612"/>
      <c r="G95" s="612"/>
      <c r="H95" s="612"/>
      <c r="I95" s="612"/>
      <c r="J95" s="612"/>
      <c r="K95" s="612"/>
      <c r="L95" s="612"/>
      <c r="M95" s="612"/>
      <c r="N95" s="612"/>
      <c r="O95" s="612"/>
      <c r="P95" s="612"/>
      <c r="Q95" s="612"/>
      <c r="R95" s="612"/>
      <c r="S95" s="612"/>
      <c r="T95" s="612"/>
      <c r="U95" s="612"/>
      <c r="V95" s="612"/>
      <c r="W95" s="612"/>
      <c r="X95" s="612"/>
      <c r="Y95" s="612"/>
      <c r="Z95" s="612"/>
      <c r="AA95" s="612"/>
      <c r="AB95" s="612"/>
      <c r="AC95" s="612"/>
      <c r="AD95" s="612"/>
      <c r="AE95" s="612"/>
      <c r="AF95" s="612"/>
      <c r="AG95" s="612"/>
      <c r="AH95" s="612"/>
      <c r="AI95" s="612"/>
      <c r="AJ95" s="612"/>
      <c r="AK95" s="612"/>
      <c r="AL95" s="612"/>
    </row>
    <row r="96" spans="3:38" ht="21" customHeight="1">
      <c r="C96" s="612"/>
      <c r="D96" s="612"/>
      <c r="E96" s="612"/>
      <c r="F96" s="612"/>
      <c r="G96" s="612"/>
      <c r="H96" s="612"/>
      <c r="I96" s="612"/>
      <c r="J96" s="612"/>
      <c r="K96" s="612"/>
      <c r="L96" s="612"/>
      <c r="M96" s="612"/>
      <c r="N96" s="612"/>
      <c r="O96" s="612"/>
      <c r="P96" s="612"/>
      <c r="Q96" s="612"/>
      <c r="R96" s="612"/>
      <c r="S96" s="612"/>
      <c r="T96" s="612"/>
      <c r="U96" s="612"/>
      <c r="V96" s="612"/>
      <c r="W96" s="612"/>
      <c r="X96" s="612"/>
      <c r="Y96" s="612"/>
      <c r="Z96" s="612"/>
      <c r="AA96" s="612"/>
      <c r="AB96" s="612"/>
      <c r="AC96" s="612"/>
      <c r="AD96" s="612"/>
      <c r="AE96" s="612"/>
      <c r="AF96" s="612"/>
      <c r="AG96" s="612"/>
      <c r="AH96" s="612"/>
      <c r="AI96" s="612"/>
      <c r="AJ96" s="612"/>
      <c r="AK96" s="612"/>
      <c r="AL96" s="612"/>
    </row>
    <row r="97" spans="3:38" ht="9.75" customHeight="1">
      <c r="C97" s="612"/>
      <c r="D97" s="612"/>
      <c r="E97" s="612"/>
      <c r="F97" s="612"/>
      <c r="G97" s="612"/>
      <c r="H97" s="612"/>
      <c r="I97" s="612"/>
      <c r="J97" s="612"/>
      <c r="K97" s="612"/>
      <c r="L97" s="612"/>
      <c r="M97" s="612"/>
      <c r="N97" s="612"/>
      <c r="O97" s="612"/>
      <c r="P97" s="612"/>
      <c r="Q97" s="612"/>
      <c r="R97" s="612"/>
      <c r="S97" s="612"/>
      <c r="T97" s="612"/>
      <c r="U97" s="612"/>
      <c r="V97" s="612"/>
      <c r="W97" s="612"/>
      <c r="X97" s="612"/>
      <c r="Y97" s="612"/>
      <c r="Z97" s="612"/>
      <c r="AA97" s="612"/>
      <c r="AB97" s="612"/>
      <c r="AC97" s="612"/>
      <c r="AD97" s="612"/>
      <c r="AE97" s="612"/>
      <c r="AF97" s="612"/>
      <c r="AG97" s="612"/>
      <c r="AH97" s="612"/>
      <c r="AI97" s="612"/>
      <c r="AJ97" s="612"/>
      <c r="AK97" s="612"/>
      <c r="AL97" s="612"/>
    </row>
    <row r="98" spans="3:38" ht="43.5" customHeight="1">
      <c r="C98" s="604" t="s">
        <v>26</v>
      </c>
      <c r="D98" s="604"/>
      <c r="E98" s="604"/>
      <c r="F98" s="604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</row>
    <row r="99" spans="3:38" ht="43.5" customHeight="1">
      <c r="C99" s="604" t="s">
        <v>27</v>
      </c>
      <c r="D99" s="604"/>
      <c r="E99" s="604"/>
      <c r="F99" s="604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</row>
    <row r="100" spans="3:38" ht="29.25" customHeight="1">
      <c r="C100" s="609" t="s">
        <v>86</v>
      </c>
      <c r="D100" s="610"/>
      <c r="E100" s="610"/>
      <c r="F100" s="610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  <c r="AK100" s="455"/>
      <c r="AL100" s="455"/>
    </row>
    <row r="101" spans="1:45" ht="15" customHeight="1">
      <c r="A101" s="575" t="s">
        <v>111</v>
      </c>
      <c r="B101" s="575"/>
      <c r="C101" s="575"/>
      <c r="D101" s="575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5"/>
      <c r="T101" s="575"/>
      <c r="U101" s="575"/>
      <c r="V101" s="575"/>
      <c r="W101" s="575"/>
      <c r="X101" s="575"/>
      <c r="Y101" s="575"/>
      <c r="Z101" s="575"/>
      <c r="AA101" s="575"/>
      <c r="AB101" s="575"/>
      <c r="AC101" s="575"/>
      <c r="AD101" s="575"/>
      <c r="AE101" s="575"/>
      <c r="AF101" s="575"/>
      <c r="AG101" s="575"/>
      <c r="AH101" s="575"/>
      <c r="AI101" s="575"/>
      <c r="AJ101" s="575"/>
      <c r="AK101" s="575"/>
      <c r="AL101" s="575"/>
      <c r="AM101" s="575"/>
      <c r="AN101" s="575"/>
      <c r="AO101" s="575"/>
      <c r="AP101" s="51"/>
      <c r="AS101" s="151" t="s">
        <v>101</v>
      </c>
    </row>
    <row r="102" s="148" customFormat="1" ht="15" customHeight="1">
      <c r="AS102" s="151" t="s">
        <v>102</v>
      </c>
    </row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</sheetData>
  <sheetProtection/>
  <mergeCells count="192">
    <mergeCell ref="Q1:AO1"/>
    <mergeCell ref="AG6:AI6"/>
    <mergeCell ref="A15:AO15"/>
    <mergeCell ref="B17:D17"/>
    <mergeCell ref="E17:AE17"/>
    <mergeCell ref="AG17:AJ17"/>
    <mergeCell ref="AK17:AN17"/>
    <mergeCell ref="Q2:AO2"/>
    <mergeCell ref="A1:E2"/>
    <mergeCell ref="F1:P2"/>
    <mergeCell ref="A4:AO4"/>
    <mergeCell ref="A5:AO5"/>
    <mergeCell ref="AI24:AN24"/>
    <mergeCell ref="B19:C19"/>
    <mergeCell ref="D19:F19"/>
    <mergeCell ref="H19:L19"/>
    <mergeCell ref="M19:V19"/>
    <mergeCell ref="X19:AB19"/>
    <mergeCell ref="F6:J6"/>
    <mergeCell ref="K6:W6"/>
    <mergeCell ref="AC19:AN19"/>
    <mergeCell ref="A22:AO22"/>
    <mergeCell ref="C24:F24"/>
    <mergeCell ref="H24:L24"/>
    <mergeCell ref="M24:AE24"/>
    <mergeCell ref="AG24:AH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U35:U36"/>
    <mergeCell ref="V35:X36"/>
    <mergeCell ref="Y35:AA35"/>
    <mergeCell ref="AB35:AN35"/>
    <mergeCell ref="AO35:AO36"/>
    <mergeCell ref="A34:AO34"/>
    <mergeCell ref="G42:AH42"/>
    <mergeCell ref="H36:T36"/>
    <mergeCell ref="Y36:AA36"/>
    <mergeCell ref="AB36:AN36"/>
    <mergeCell ref="A37:AO37"/>
    <mergeCell ref="A38:AO38"/>
    <mergeCell ref="E36:G36"/>
    <mergeCell ref="A35:D36"/>
    <mergeCell ref="E35:G35"/>
    <mergeCell ref="H35:T35"/>
    <mergeCell ref="C46:F48"/>
    <mergeCell ref="AI45:AL45"/>
    <mergeCell ref="AI46:AL46"/>
    <mergeCell ref="C43:F45"/>
    <mergeCell ref="G43:AH43"/>
    <mergeCell ref="A39:AO39"/>
    <mergeCell ref="A40:AO40"/>
    <mergeCell ref="A41:AH41"/>
    <mergeCell ref="AI41:AO42"/>
    <mergeCell ref="A42:F42"/>
    <mergeCell ref="AI48:AL48"/>
    <mergeCell ref="AM49:AO51"/>
    <mergeCell ref="AI50:AL50"/>
    <mergeCell ref="AI51:AL51"/>
    <mergeCell ref="AM43:AO45"/>
    <mergeCell ref="A43:B51"/>
    <mergeCell ref="G50:AH50"/>
    <mergeCell ref="AI43:AL43"/>
    <mergeCell ref="AI44:AL44"/>
    <mergeCell ref="AI49:AL49"/>
    <mergeCell ref="G44:AH44"/>
    <mergeCell ref="G45:AH45"/>
    <mergeCell ref="C49:F51"/>
    <mergeCell ref="G49:AH49"/>
    <mergeCell ref="AM46:AO48"/>
    <mergeCell ref="G47:AH47"/>
    <mergeCell ref="G48:AH48"/>
    <mergeCell ref="G46:AH46"/>
    <mergeCell ref="G51:AH51"/>
    <mergeCell ref="AI47:AL47"/>
    <mergeCell ref="AM52:AO54"/>
    <mergeCell ref="G53:AH53"/>
    <mergeCell ref="G54:AH54"/>
    <mergeCell ref="C52:F54"/>
    <mergeCell ref="G52:AH52"/>
    <mergeCell ref="AI52:AL52"/>
    <mergeCell ref="AI53:AL53"/>
    <mergeCell ref="AI54:AL54"/>
    <mergeCell ref="AM55:AO57"/>
    <mergeCell ref="G56:AH56"/>
    <mergeCell ref="G57:AH57"/>
    <mergeCell ref="AI57:AL57"/>
    <mergeCell ref="AI55:AL55"/>
    <mergeCell ref="AI56:AL56"/>
    <mergeCell ref="A52:B60"/>
    <mergeCell ref="AI58:AL58"/>
    <mergeCell ref="AI59:AL59"/>
    <mergeCell ref="AI60:AL60"/>
    <mergeCell ref="C58:F60"/>
    <mergeCell ref="G58:AH58"/>
    <mergeCell ref="C55:F57"/>
    <mergeCell ref="G55:AH55"/>
    <mergeCell ref="A61:B63"/>
    <mergeCell ref="C61:F63"/>
    <mergeCell ref="G61:AH61"/>
    <mergeCell ref="AI61:AL61"/>
    <mergeCell ref="AI62:AL62"/>
    <mergeCell ref="AI63:AL63"/>
    <mergeCell ref="AM58:AO60"/>
    <mergeCell ref="G59:AH59"/>
    <mergeCell ref="G60:AH60"/>
    <mergeCell ref="AM61:AO63"/>
    <mergeCell ref="G62:AH62"/>
    <mergeCell ref="G63:AH63"/>
    <mergeCell ref="G66:AH66"/>
    <mergeCell ref="AI67:AL67"/>
    <mergeCell ref="AI68:AL68"/>
    <mergeCell ref="AI69:AL69"/>
    <mergeCell ref="G70:AH70"/>
    <mergeCell ref="AM70:AO72"/>
    <mergeCell ref="G71:AH71"/>
    <mergeCell ref="G72:AH72"/>
    <mergeCell ref="AM64:AO64"/>
    <mergeCell ref="A65:B66"/>
    <mergeCell ref="C65:F66"/>
    <mergeCell ref="G65:AH65"/>
    <mergeCell ref="A64:F64"/>
    <mergeCell ref="G64:AH64"/>
    <mergeCell ref="AI64:AL64"/>
    <mergeCell ref="AI65:AL65"/>
    <mergeCell ref="AI66:AL66"/>
    <mergeCell ref="AM65:AO66"/>
    <mergeCell ref="AI76:AO77"/>
    <mergeCell ref="AM73:AO73"/>
    <mergeCell ref="A73:AL73"/>
    <mergeCell ref="AI70:AL70"/>
    <mergeCell ref="AI71:AL71"/>
    <mergeCell ref="G69:AH69"/>
    <mergeCell ref="AM67:AO69"/>
    <mergeCell ref="AI80:AO80"/>
    <mergeCell ref="A67:B72"/>
    <mergeCell ref="C67:F69"/>
    <mergeCell ref="G67:AH67"/>
    <mergeCell ref="G68:AH68"/>
    <mergeCell ref="C70:F72"/>
    <mergeCell ref="AI72:AL72"/>
    <mergeCell ref="A75:AO75"/>
    <mergeCell ref="A76:F77"/>
    <mergeCell ref="G76:AH77"/>
    <mergeCell ref="A84:AO84"/>
    <mergeCell ref="A85:AH85"/>
    <mergeCell ref="A78:F78"/>
    <mergeCell ref="G78:AH78"/>
    <mergeCell ref="AI78:AO78"/>
    <mergeCell ref="A79:F79"/>
    <mergeCell ref="G79:AH79"/>
    <mergeCell ref="A80:F80"/>
    <mergeCell ref="G80:AH80"/>
    <mergeCell ref="AI79:AO79"/>
    <mergeCell ref="G99:AL99"/>
    <mergeCell ref="G100:AL100"/>
    <mergeCell ref="C100:F100"/>
    <mergeCell ref="C93:AL93"/>
    <mergeCell ref="C94:AL97"/>
    <mergeCell ref="G98:AL98"/>
    <mergeCell ref="G82:AH82"/>
    <mergeCell ref="AI81:AO81"/>
    <mergeCell ref="AI82:AO82"/>
    <mergeCell ref="C98:F98"/>
    <mergeCell ref="C99:F99"/>
    <mergeCell ref="A88:J88"/>
    <mergeCell ref="K88:T88"/>
    <mergeCell ref="U88:AA88"/>
    <mergeCell ref="AB88:AO88"/>
    <mergeCell ref="A90:AO90"/>
    <mergeCell ref="AC6:AF6"/>
    <mergeCell ref="A101:AO101"/>
    <mergeCell ref="A83:AO83"/>
    <mergeCell ref="AM85:AO85"/>
    <mergeCell ref="A81:F81"/>
    <mergeCell ref="G81:AH81"/>
    <mergeCell ref="A82:F82"/>
    <mergeCell ref="A7:AO7"/>
    <mergeCell ref="A8:AO8"/>
    <mergeCell ref="AI85:AL85"/>
    <mergeCell ref="AK10:AL10"/>
    <mergeCell ref="C10:F10"/>
    <mergeCell ref="H10:L10"/>
    <mergeCell ref="B12:F12"/>
    <mergeCell ref="G12:J12"/>
    <mergeCell ref="M10:AE10"/>
  </mergeCells>
  <conditionalFormatting sqref="AM73 AM70:AO72">
    <cfRule type="expression" priority="3" dxfId="46">
      <formula>IF($AI$72=0,1,0)</formula>
    </cfRule>
  </conditionalFormatting>
  <conditionalFormatting sqref="U88">
    <cfRule type="expression" priority="12" dxfId="45" stopIfTrue="1">
      <formula>IF($AL$31=0,1,0)</formula>
    </cfRule>
  </conditionalFormatting>
  <conditionalFormatting sqref="AI85">
    <cfRule type="expression" priority="1" dxfId="46">
      <formula>IF($AI$82=0,1,0)</formula>
    </cfRule>
  </conditionalFormatting>
  <conditionalFormatting sqref="AM43:AO45">
    <cfRule type="expression" priority="11" dxfId="46">
      <formula>IF($AI$45=0,1,0)</formula>
    </cfRule>
  </conditionalFormatting>
  <conditionalFormatting sqref="AM46:AO48">
    <cfRule type="expression" priority="10" dxfId="46">
      <formula>IF($AI$48=0,1,0)</formula>
    </cfRule>
  </conditionalFormatting>
  <conditionalFormatting sqref="AM49:AO51">
    <cfRule type="expression" priority="9" dxfId="46">
      <formula>IF($AI$51=0,1,0)</formula>
    </cfRule>
  </conditionalFormatting>
  <conditionalFormatting sqref="AM52:AO54">
    <cfRule type="expression" priority="8" dxfId="46">
      <formula>IF($AI$54=0,1,0)</formula>
    </cfRule>
  </conditionalFormatting>
  <conditionalFormatting sqref="AM55:AO57">
    <cfRule type="expression" priority="7" dxfId="46">
      <formula>IF($AI$57=0,1,0)</formula>
    </cfRule>
  </conditionalFormatting>
  <conditionalFormatting sqref="AM58:AO60">
    <cfRule type="expression" priority="6" dxfId="46">
      <formula>IF($AI$60=0,1,0)</formula>
    </cfRule>
  </conditionalFormatting>
  <conditionalFormatting sqref="AM61:AO63">
    <cfRule type="expression" priority="5" dxfId="46">
      <formula>IF($AI$63=0,1,0)</formula>
    </cfRule>
  </conditionalFormatting>
  <conditionalFormatting sqref="AM67:AO69">
    <cfRule type="expression" priority="4" dxfId="46">
      <formula>IF($AI$69=0,1,0)</formula>
    </cfRule>
  </conditionalFormatting>
  <conditionalFormatting sqref="AM65:AO66">
    <cfRule type="expression" priority="2" dxfId="46">
      <formula>IF($AI$66=0,1,0)</formula>
    </cfRule>
  </conditionalFormatting>
  <dataValidations count="5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66 AH80:AH81 AI65:AI72 AK43:AK63 AI43:AI63 AK67:AK72 AI78:AI82">
      <formula1>1</formula1>
      <formula2>10</formula2>
    </dataValidation>
  </dataValidation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99"/>
  <sheetViews>
    <sheetView tabSelected="1" zoomScalePageLayoutView="0" workbookViewId="0" topLeftCell="A75">
      <selection activeCell="A83" sqref="A83:AH83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1.7109375" style="47" customWidth="1"/>
    <col min="42" max="42" width="1.7109375" style="148" customWidth="1"/>
    <col min="43" max="43" width="4.421875" style="148" customWidth="1"/>
    <col min="44" max="45" width="9.28125" style="148" customWidth="1"/>
    <col min="46" max="46" width="7.28125" style="148" customWidth="1"/>
    <col min="47" max="63" width="9.140625" style="148" customWidth="1"/>
    <col min="64" max="16384" width="9.140625" style="47" customWidth="1"/>
  </cols>
  <sheetData>
    <row r="1" spans="1:48" ht="28.5" customHeight="1">
      <c r="A1" s="585"/>
      <c r="B1" s="586"/>
      <c r="C1" s="586"/>
      <c r="D1" s="586"/>
      <c r="E1" s="586"/>
      <c r="F1" s="361" t="s">
        <v>71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589" t="s">
        <v>93</v>
      </c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90"/>
      <c r="AP1" s="178"/>
      <c r="AR1" s="148" t="s">
        <v>65</v>
      </c>
      <c r="AS1" s="148" t="s">
        <v>66</v>
      </c>
      <c r="AU1" s="148" t="s">
        <v>79</v>
      </c>
      <c r="AV1" s="148" t="s">
        <v>103</v>
      </c>
    </row>
    <row r="2" spans="1:48" ht="28.5" customHeight="1">
      <c r="A2" s="587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292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2"/>
      <c r="AP2" s="179"/>
      <c r="AS2" s="148" t="s">
        <v>74</v>
      </c>
      <c r="AU2" s="148" t="s">
        <v>80</v>
      </c>
      <c r="AV2" s="149" t="s">
        <v>57</v>
      </c>
    </row>
    <row r="3" spans="1:48" ht="6.75" customHeight="1">
      <c r="A3" s="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90"/>
      <c r="AP3" s="179"/>
      <c r="AR3" s="148" t="s">
        <v>263</v>
      </c>
      <c r="AS3" s="148" t="s">
        <v>75</v>
      </c>
      <c r="AU3" s="148" t="s">
        <v>81</v>
      </c>
      <c r="AV3" s="150" t="s">
        <v>30</v>
      </c>
    </row>
    <row r="4" spans="1:48" ht="15">
      <c r="A4" s="462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4"/>
      <c r="AP4" s="180"/>
      <c r="AV4" s="150" t="s">
        <v>31</v>
      </c>
    </row>
    <row r="5" spans="1:48" ht="6.75" customHeight="1">
      <c r="A5" s="593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181"/>
      <c r="AV5" s="150" t="s">
        <v>32</v>
      </c>
    </row>
    <row r="6" spans="1:48" ht="18" customHeight="1">
      <c r="A6" s="89"/>
      <c r="F6" s="457" t="s">
        <v>28</v>
      </c>
      <c r="G6" s="457"/>
      <c r="H6" s="457"/>
      <c r="I6" s="457"/>
      <c r="J6" s="577"/>
      <c r="K6" s="578" t="s">
        <v>263</v>
      </c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O6" s="93"/>
      <c r="AR6" s="151"/>
      <c r="AV6" s="150" t="s">
        <v>33</v>
      </c>
    </row>
    <row r="7" spans="1:48" ht="6.75" customHeight="1">
      <c r="A7" s="582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4"/>
      <c r="AP7" s="181"/>
      <c r="AV7" s="150" t="s">
        <v>34</v>
      </c>
    </row>
    <row r="8" spans="1:48" ht="15" customHeight="1">
      <c r="A8" s="470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3"/>
      <c r="AP8" s="180"/>
      <c r="AV8" s="150" t="s">
        <v>35</v>
      </c>
    </row>
    <row r="9" spans="1:48" ht="5.25" customHeight="1">
      <c r="A9" s="9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95"/>
      <c r="AP9" s="151"/>
      <c r="AV9" s="150" t="s">
        <v>36</v>
      </c>
    </row>
    <row r="10" spans="1:48" ht="15" customHeight="1">
      <c r="A10" s="96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97"/>
      <c r="AP10" s="182"/>
      <c r="AV10" s="150" t="s">
        <v>37</v>
      </c>
    </row>
    <row r="11" spans="1:48" ht="3" customHeight="1">
      <c r="A11" s="9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93"/>
      <c r="AV11" s="150" t="s">
        <v>38</v>
      </c>
    </row>
    <row r="12" spans="1:48" ht="15" customHeight="1">
      <c r="A12" s="98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61"/>
      <c r="M12" s="61"/>
      <c r="N12" s="61"/>
      <c r="O12" s="61"/>
      <c r="P12" s="61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61"/>
      <c r="AG12" s="61"/>
      <c r="AH12" s="61"/>
      <c r="AI12" s="80"/>
      <c r="AJ12" s="80"/>
      <c r="AK12" s="80"/>
      <c r="AL12" s="80"/>
      <c r="AM12" s="80"/>
      <c r="AN12" s="80"/>
      <c r="AO12" s="172"/>
      <c r="AP12" s="183"/>
      <c r="AV12" s="150" t="s">
        <v>39</v>
      </c>
    </row>
    <row r="13" spans="1:48" ht="5.25" customHeight="1">
      <c r="A13" s="99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00"/>
      <c r="AP13" s="151"/>
      <c r="AV13" s="150" t="s">
        <v>40</v>
      </c>
    </row>
    <row r="14" spans="1:48" ht="10.5" customHeight="1">
      <c r="A14" s="8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73"/>
      <c r="AP14" s="184"/>
      <c r="AV14" s="150" t="s">
        <v>41</v>
      </c>
    </row>
    <row r="15" spans="1:48" ht="15" customHeight="1">
      <c r="A15" s="470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3"/>
      <c r="AP15" s="180"/>
      <c r="AV15" s="150" t="s">
        <v>42</v>
      </c>
    </row>
    <row r="16" spans="1:48" ht="4.5" customHeight="1">
      <c r="A16" s="102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74"/>
      <c r="AP16" s="184"/>
      <c r="AV16" s="150" t="s">
        <v>43</v>
      </c>
    </row>
    <row r="17" spans="1:48" ht="15" customHeight="1">
      <c r="A17" s="8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73"/>
      <c r="AP17" s="184"/>
      <c r="AV17" s="150" t="s">
        <v>44</v>
      </c>
    </row>
    <row r="18" spans="1:48" ht="3" customHeight="1">
      <c r="A18" s="8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73"/>
      <c r="AP18" s="184"/>
      <c r="AV18" s="150" t="s">
        <v>45</v>
      </c>
    </row>
    <row r="19" spans="1:48" ht="15" customHeight="1">
      <c r="A19" s="8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73"/>
      <c r="AP19" s="184"/>
      <c r="AV19" s="150" t="s">
        <v>46</v>
      </c>
    </row>
    <row r="20" spans="1:48" ht="4.5" customHeight="1">
      <c r="A20" s="99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75"/>
      <c r="AP20" s="184"/>
      <c r="AV20" s="150" t="s">
        <v>82</v>
      </c>
    </row>
    <row r="21" spans="1:48" ht="10.5" customHeight="1">
      <c r="A21" s="8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73"/>
      <c r="AP21" s="184"/>
      <c r="AV21" s="150" t="s">
        <v>47</v>
      </c>
    </row>
    <row r="22" spans="1:48" ht="15" customHeight="1">
      <c r="A22" s="470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3"/>
      <c r="AP22" s="180"/>
      <c r="AV22" s="150" t="s">
        <v>48</v>
      </c>
    </row>
    <row r="23" spans="1:48" ht="4.5" customHeight="1">
      <c r="A23" s="10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74"/>
      <c r="AP23" s="184"/>
      <c r="AV23" s="150" t="s">
        <v>49</v>
      </c>
    </row>
    <row r="24" spans="1:48" ht="15" customHeight="1">
      <c r="A24" s="96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73"/>
      <c r="AP24" s="184"/>
      <c r="AV24" s="150" t="s">
        <v>50</v>
      </c>
    </row>
    <row r="25" spans="1:48" ht="4.5" customHeight="1">
      <c r="A25" s="99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75"/>
      <c r="AP25" s="184"/>
      <c r="AV25" s="150" t="s">
        <v>51</v>
      </c>
    </row>
    <row r="26" spans="1:48" ht="10.5" customHeight="1">
      <c r="A26" s="89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73"/>
      <c r="AP26" s="184"/>
      <c r="AV26" s="150" t="s">
        <v>52</v>
      </c>
    </row>
    <row r="27" spans="1:48" ht="15" customHeight="1">
      <c r="A27" s="470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3"/>
      <c r="AP27" s="180"/>
      <c r="AV27" s="150" t="s">
        <v>53</v>
      </c>
    </row>
    <row r="28" spans="1:48" ht="4.5" customHeight="1">
      <c r="A28" s="10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74"/>
      <c r="AP28" s="184"/>
      <c r="AV28" s="150" t="s">
        <v>54</v>
      </c>
    </row>
    <row r="29" spans="1:48" ht="15" customHeight="1">
      <c r="A29" s="89"/>
      <c r="B29" s="25" t="s">
        <v>85</v>
      </c>
      <c r="E29" s="691"/>
      <c r="F29" s="692"/>
      <c r="G29" s="692"/>
      <c r="H29" s="693"/>
      <c r="I29" s="130"/>
      <c r="J29" s="25" t="s">
        <v>124</v>
      </c>
      <c r="K29" s="130"/>
      <c r="L29" s="130"/>
      <c r="M29" s="130"/>
      <c r="N29" s="130"/>
      <c r="O29" s="694"/>
      <c r="P29" s="695"/>
      <c r="Q29" s="695"/>
      <c r="R29" s="696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73"/>
      <c r="AP29" s="184"/>
      <c r="AV29" s="150" t="s">
        <v>55</v>
      </c>
    </row>
    <row r="30" spans="1:48" ht="3" customHeight="1">
      <c r="A30" s="8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73"/>
      <c r="AP30" s="184"/>
      <c r="AV30" s="150" t="s">
        <v>127</v>
      </c>
    </row>
    <row r="31" spans="1:48" ht="15" customHeight="1">
      <c r="A31" s="89"/>
      <c r="B31" s="25"/>
      <c r="G31" s="697"/>
      <c r="H31" s="697"/>
      <c r="I31" s="697"/>
      <c r="J31" s="69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293</v>
      </c>
      <c r="AH31" s="56"/>
      <c r="AI31" s="56"/>
      <c r="AJ31" s="56"/>
      <c r="AK31" s="56"/>
      <c r="AL31" s="560">
        <f>AL29</f>
        <v>0</v>
      </c>
      <c r="AM31" s="555"/>
      <c r="AN31" s="556"/>
      <c r="AO31" s="106"/>
      <c r="AP31" s="151"/>
      <c r="AV31" s="150" t="s">
        <v>129</v>
      </c>
    </row>
    <row r="32" spans="1:48" ht="4.5" customHeight="1">
      <c r="A32" s="99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75"/>
      <c r="AP32" s="184"/>
      <c r="AV32" s="150" t="s">
        <v>84</v>
      </c>
    </row>
    <row r="33" spans="1:48" ht="10.5" customHeight="1">
      <c r="A33" s="8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73"/>
      <c r="AP33" s="184"/>
      <c r="AV33" s="150" t="s">
        <v>83</v>
      </c>
    </row>
    <row r="34" spans="1:42" ht="15" customHeight="1">
      <c r="A34" s="470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3"/>
      <c r="AP34" s="180"/>
    </row>
    <row r="35" spans="1:42" ht="33.75" customHeight="1">
      <c r="A35" s="353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89"/>
      <c r="AP35" s="184"/>
    </row>
    <row r="36" spans="1:42" ht="24" customHeight="1">
      <c r="A36" s="245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90"/>
      <c r="AP36" s="184"/>
    </row>
    <row r="37" spans="1:42" ht="24" customHeight="1">
      <c r="A37" s="531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3"/>
      <c r="AP37" s="185"/>
    </row>
    <row r="38" spans="1:63" s="80" customFormat="1" ht="15" customHeight="1">
      <c r="A38" s="462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4"/>
      <c r="AP38" s="180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</row>
    <row r="39" spans="1:63" s="80" customFormat="1" ht="4.5" customHeight="1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6"/>
      <c r="AP39" s="180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</row>
    <row r="40" spans="1:63" s="80" customFormat="1" ht="15" customHeight="1">
      <c r="A40" s="470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3"/>
      <c r="AP40" s="180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</row>
    <row r="41" spans="1:63" s="80" customFormat="1" ht="12.75" customHeight="1">
      <c r="A41" s="527" t="s">
        <v>294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500"/>
      <c r="AP41" s="186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</row>
    <row r="42" spans="1:63" s="80" customFormat="1" ht="12.75" customHeight="1">
      <c r="A42" s="519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501"/>
      <c r="AP42" s="187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</row>
    <row r="43" spans="1:63" s="80" customFormat="1" ht="24" customHeight="1">
      <c r="A43" s="236" t="s">
        <v>63</v>
      </c>
      <c r="B43" s="237"/>
      <c r="C43" s="643" t="s">
        <v>426</v>
      </c>
      <c r="D43" s="643"/>
      <c r="E43" s="643"/>
      <c r="F43" s="643"/>
      <c r="G43" s="686" t="s">
        <v>295</v>
      </c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87"/>
      <c r="Z43" s="687"/>
      <c r="AA43" s="687"/>
      <c r="AB43" s="687"/>
      <c r="AC43" s="687"/>
      <c r="AD43" s="687"/>
      <c r="AE43" s="687"/>
      <c r="AF43" s="687"/>
      <c r="AG43" s="687"/>
      <c r="AH43" s="688"/>
      <c r="AI43" s="513">
        <v>10</v>
      </c>
      <c r="AJ43" s="514"/>
      <c r="AK43" s="514"/>
      <c r="AL43" s="515"/>
      <c r="AM43" s="629">
        <f>+SUM(AI43:AL45)/3*(11.11%)*10</f>
        <v>11.11</v>
      </c>
      <c r="AN43" s="630"/>
      <c r="AO43" s="677"/>
      <c r="AP43" s="188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</row>
    <row r="44" spans="1:63" s="80" customFormat="1" ht="16.5" customHeight="1">
      <c r="A44" s="238"/>
      <c r="B44" s="239"/>
      <c r="C44" s="643"/>
      <c r="D44" s="643"/>
      <c r="E44" s="643"/>
      <c r="F44" s="643"/>
      <c r="G44" s="620" t="s">
        <v>296</v>
      </c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481">
        <v>10</v>
      </c>
      <c r="AJ44" s="482"/>
      <c r="AK44" s="482"/>
      <c r="AL44" s="511"/>
      <c r="AM44" s="632"/>
      <c r="AN44" s="633"/>
      <c r="AO44" s="678"/>
      <c r="AP44" s="188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</row>
    <row r="45" spans="1:63" s="80" customFormat="1" ht="16.5" customHeight="1">
      <c r="A45" s="238"/>
      <c r="B45" s="239"/>
      <c r="C45" s="643"/>
      <c r="D45" s="643"/>
      <c r="E45" s="643"/>
      <c r="F45" s="643"/>
      <c r="G45" s="628" t="s">
        <v>297</v>
      </c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467">
        <v>10</v>
      </c>
      <c r="AJ45" s="468"/>
      <c r="AK45" s="468"/>
      <c r="AL45" s="512"/>
      <c r="AM45" s="635"/>
      <c r="AN45" s="636"/>
      <c r="AO45" s="679"/>
      <c r="AP45" s="188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</row>
    <row r="46" spans="1:63" s="80" customFormat="1" ht="24" customHeight="1">
      <c r="A46" s="238"/>
      <c r="B46" s="239"/>
      <c r="C46" s="643" t="s">
        <v>427</v>
      </c>
      <c r="D46" s="643"/>
      <c r="E46" s="643"/>
      <c r="F46" s="643"/>
      <c r="G46" s="686" t="s">
        <v>298</v>
      </c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7"/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/>
      <c r="AG46" s="687"/>
      <c r="AH46" s="688"/>
      <c r="AI46" s="513">
        <v>10</v>
      </c>
      <c r="AJ46" s="514"/>
      <c r="AK46" s="514"/>
      <c r="AL46" s="515"/>
      <c r="AM46" s="629">
        <f>+SUM(AI46:AL48)/3*(11.11%)*10</f>
        <v>11.11</v>
      </c>
      <c r="AN46" s="630"/>
      <c r="AO46" s="677"/>
      <c r="AP46" s="188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</row>
    <row r="47" spans="1:63" s="80" customFormat="1" ht="16.5" customHeight="1">
      <c r="A47" s="238"/>
      <c r="B47" s="239"/>
      <c r="C47" s="643"/>
      <c r="D47" s="643"/>
      <c r="E47" s="643"/>
      <c r="F47" s="643"/>
      <c r="G47" s="620" t="s">
        <v>299</v>
      </c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481">
        <v>10</v>
      </c>
      <c r="AJ47" s="482"/>
      <c r="AK47" s="482"/>
      <c r="AL47" s="511"/>
      <c r="AM47" s="632"/>
      <c r="AN47" s="633"/>
      <c r="AO47" s="678"/>
      <c r="AP47" s="188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</row>
    <row r="48" spans="1:63" s="80" customFormat="1" ht="24" customHeight="1">
      <c r="A48" s="238"/>
      <c r="B48" s="239"/>
      <c r="C48" s="643"/>
      <c r="D48" s="643"/>
      <c r="E48" s="643"/>
      <c r="F48" s="643"/>
      <c r="G48" s="680" t="s">
        <v>300</v>
      </c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1"/>
      <c r="T48" s="681"/>
      <c r="U48" s="681"/>
      <c r="V48" s="681"/>
      <c r="W48" s="681"/>
      <c r="X48" s="681"/>
      <c r="Y48" s="681"/>
      <c r="Z48" s="681"/>
      <c r="AA48" s="681"/>
      <c r="AB48" s="681"/>
      <c r="AC48" s="681"/>
      <c r="AD48" s="681"/>
      <c r="AE48" s="681"/>
      <c r="AF48" s="681"/>
      <c r="AG48" s="681"/>
      <c r="AH48" s="682"/>
      <c r="AI48" s="467">
        <v>10</v>
      </c>
      <c r="AJ48" s="468"/>
      <c r="AK48" s="468"/>
      <c r="AL48" s="512"/>
      <c r="AM48" s="635"/>
      <c r="AN48" s="636"/>
      <c r="AO48" s="679"/>
      <c r="AP48" s="188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</row>
    <row r="49" spans="1:63" s="80" customFormat="1" ht="16.5" customHeight="1">
      <c r="A49" s="238"/>
      <c r="B49" s="239"/>
      <c r="C49" s="643" t="s">
        <v>428</v>
      </c>
      <c r="D49" s="643"/>
      <c r="E49" s="643"/>
      <c r="F49" s="643"/>
      <c r="G49" s="619" t="s">
        <v>302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10</v>
      </c>
      <c r="AJ49" s="514"/>
      <c r="AK49" s="514"/>
      <c r="AL49" s="515"/>
      <c r="AM49" s="629">
        <f>+SUM(AI49:AL51)/3*(11.11%)*10</f>
        <v>11.11</v>
      </c>
      <c r="AN49" s="630"/>
      <c r="AO49" s="677"/>
      <c r="AP49" s="188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</row>
    <row r="50" spans="1:63" s="80" customFormat="1" ht="24" customHeight="1">
      <c r="A50" s="238"/>
      <c r="B50" s="239"/>
      <c r="C50" s="643"/>
      <c r="D50" s="643"/>
      <c r="E50" s="643"/>
      <c r="F50" s="643"/>
      <c r="G50" s="683" t="s">
        <v>303</v>
      </c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5"/>
      <c r="AI50" s="481">
        <v>10</v>
      </c>
      <c r="AJ50" s="482"/>
      <c r="AK50" s="482"/>
      <c r="AL50" s="511"/>
      <c r="AM50" s="632"/>
      <c r="AN50" s="633"/>
      <c r="AO50" s="678"/>
      <c r="AP50" s="188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</row>
    <row r="51" spans="1:63" s="80" customFormat="1" ht="16.5" customHeight="1">
      <c r="A51" s="238"/>
      <c r="B51" s="239"/>
      <c r="C51" s="643"/>
      <c r="D51" s="643"/>
      <c r="E51" s="643"/>
      <c r="F51" s="643"/>
      <c r="G51" s="628" t="s">
        <v>304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467">
        <v>10</v>
      </c>
      <c r="AJ51" s="468"/>
      <c r="AK51" s="468"/>
      <c r="AL51" s="512"/>
      <c r="AM51" s="635"/>
      <c r="AN51" s="636"/>
      <c r="AO51" s="679"/>
      <c r="AP51" s="188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</row>
    <row r="52" spans="1:63" s="80" customFormat="1" ht="16.5" customHeight="1">
      <c r="A52" s="238"/>
      <c r="B52" s="239"/>
      <c r="C52" s="643" t="s">
        <v>429</v>
      </c>
      <c r="D52" s="643"/>
      <c r="E52" s="643"/>
      <c r="F52" s="643"/>
      <c r="G52" s="619" t="s">
        <v>305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+SUM(AI52:AL54)/3*(11.11%)*10</f>
        <v>11.11</v>
      </c>
      <c r="AN52" s="630"/>
      <c r="AO52" s="677"/>
      <c r="AP52" s="188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</row>
    <row r="53" spans="1:63" s="80" customFormat="1" ht="16.5" customHeight="1">
      <c r="A53" s="238"/>
      <c r="B53" s="239"/>
      <c r="C53" s="643"/>
      <c r="D53" s="643"/>
      <c r="E53" s="643"/>
      <c r="F53" s="643"/>
      <c r="G53" s="620" t="s">
        <v>306</v>
      </c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481">
        <v>10</v>
      </c>
      <c r="AJ53" s="482"/>
      <c r="AK53" s="482"/>
      <c r="AL53" s="511"/>
      <c r="AM53" s="632"/>
      <c r="AN53" s="633"/>
      <c r="AO53" s="678"/>
      <c r="AP53" s="188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</row>
    <row r="54" spans="1:63" s="80" customFormat="1" ht="16.5" customHeight="1">
      <c r="A54" s="240"/>
      <c r="B54" s="241"/>
      <c r="C54" s="643"/>
      <c r="D54" s="643"/>
      <c r="E54" s="643"/>
      <c r="F54" s="643"/>
      <c r="G54" s="628" t="s">
        <v>307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79"/>
      <c r="AP54" s="188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</row>
    <row r="55" spans="1:63" s="80" customFormat="1" ht="16.5" customHeight="1">
      <c r="A55" s="236" t="s">
        <v>308</v>
      </c>
      <c r="B55" s="237"/>
      <c r="C55" s="643" t="s">
        <v>430</v>
      </c>
      <c r="D55" s="643"/>
      <c r="E55" s="643"/>
      <c r="F55" s="643"/>
      <c r="G55" s="619" t="s">
        <v>309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</v>
      </c>
      <c r="AJ55" s="514"/>
      <c r="AK55" s="514"/>
      <c r="AL55" s="515"/>
      <c r="AM55" s="629">
        <f>+SUM(AI55:AL57)/3*(11.11%)*10</f>
        <v>1.8516666666666666</v>
      </c>
      <c r="AN55" s="630"/>
      <c r="AO55" s="677"/>
      <c r="AP55" s="188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</row>
    <row r="56" spans="1:63" s="80" customFormat="1" ht="24" customHeight="1">
      <c r="A56" s="238"/>
      <c r="B56" s="239"/>
      <c r="C56" s="643"/>
      <c r="D56" s="643"/>
      <c r="E56" s="643"/>
      <c r="F56" s="643"/>
      <c r="G56" s="683" t="s">
        <v>310</v>
      </c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4"/>
      <c r="AH56" s="685"/>
      <c r="AI56" s="481">
        <v>2</v>
      </c>
      <c r="AJ56" s="482"/>
      <c r="AK56" s="482"/>
      <c r="AL56" s="511"/>
      <c r="AM56" s="632"/>
      <c r="AN56" s="633"/>
      <c r="AO56" s="678"/>
      <c r="AP56" s="188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</row>
    <row r="57" spans="1:63" s="80" customFormat="1" ht="24" customHeight="1">
      <c r="A57" s="238"/>
      <c r="B57" s="239"/>
      <c r="C57" s="643"/>
      <c r="D57" s="643"/>
      <c r="E57" s="643"/>
      <c r="F57" s="643"/>
      <c r="G57" s="680" t="s">
        <v>311</v>
      </c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1"/>
      <c r="AD57" s="681"/>
      <c r="AE57" s="681"/>
      <c r="AF57" s="681"/>
      <c r="AG57" s="681"/>
      <c r="AH57" s="682"/>
      <c r="AI57" s="467">
        <v>2</v>
      </c>
      <c r="AJ57" s="468"/>
      <c r="AK57" s="468"/>
      <c r="AL57" s="512"/>
      <c r="AM57" s="635"/>
      <c r="AN57" s="636"/>
      <c r="AO57" s="679"/>
      <c r="AP57" s="188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</row>
    <row r="58" spans="1:63" s="80" customFormat="1" ht="16.5" customHeight="1">
      <c r="A58" s="238"/>
      <c r="B58" s="239"/>
      <c r="C58" s="643" t="s">
        <v>431</v>
      </c>
      <c r="D58" s="643"/>
      <c r="E58" s="643"/>
      <c r="F58" s="643"/>
      <c r="G58" s="619" t="s">
        <v>312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3</v>
      </c>
      <c r="AJ58" s="514"/>
      <c r="AK58" s="514"/>
      <c r="AL58" s="515"/>
      <c r="AM58" s="629">
        <f>+SUM(AI58:AL60)/3*(11.11%)*10</f>
        <v>6.6659999999999995</v>
      </c>
      <c r="AN58" s="630"/>
      <c r="AO58" s="677"/>
      <c r="AP58" s="188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</row>
    <row r="59" spans="1:63" s="80" customFormat="1" ht="24" customHeight="1">
      <c r="A59" s="238"/>
      <c r="B59" s="239"/>
      <c r="C59" s="643"/>
      <c r="D59" s="643"/>
      <c r="E59" s="643"/>
      <c r="F59" s="643"/>
      <c r="G59" s="683" t="s">
        <v>313</v>
      </c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5"/>
      <c r="AI59" s="481">
        <v>5</v>
      </c>
      <c r="AJ59" s="482"/>
      <c r="AK59" s="482"/>
      <c r="AL59" s="511"/>
      <c r="AM59" s="632"/>
      <c r="AN59" s="633"/>
      <c r="AO59" s="678"/>
      <c r="AP59" s="188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</row>
    <row r="60" spans="1:63" s="80" customFormat="1" ht="16.5" customHeight="1">
      <c r="A60" s="238"/>
      <c r="B60" s="239"/>
      <c r="C60" s="643"/>
      <c r="D60" s="643"/>
      <c r="E60" s="643"/>
      <c r="F60" s="643"/>
      <c r="G60" s="628" t="s">
        <v>314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10</v>
      </c>
      <c r="AJ60" s="468"/>
      <c r="AK60" s="468"/>
      <c r="AL60" s="512"/>
      <c r="AM60" s="635"/>
      <c r="AN60" s="636"/>
      <c r="AO60" s="679"/>
      <c r="AP60" s="188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</row>
    <row r="61" spans="1:63" s="80" customFormat="1" ht="16.5" customHeight="1">
      <c r="A61" s="238"/>
      <c r="B61" s="239"/>
      <c r="C61" s="643" t="s">
        <v>432</v>
      </c>
      <c r="D61" s="643"/>
      <c r="E61" s="643"/>
      <c r="F61" s="643"/>
      <c r="G61" s="619" t="s">
        <v>315</v>
      </c>
      <c r="H61" s="619"/>
      <c r="I61" s="619"/>
      <c r="J61" s="619"/>
      <c r="K61" s="619"/>
      <c r="L61" s="619"/>
      <c r="M61" s="619"/>
      <c r="N61" s="619"/>
      <c r="O61" s="619"/>
      <c r="P61" s="619"/>
      <c r="Q61" s="619"/>
      <c r="R61" s="619"/>
      <c r="S61" s="619"/>
      <c r="T61" s="619"/>
      <c r="U61" s="619"/>
      <c r="V61" s="619"/>
      <c r="W61" s="619"/>
      <c r="X61" s="619"/>
      <c r="Y61" s="619"/>
      <c r="Z61" s="619"/>
      <c r="AA61" s="619"/>
      <c r="AB61" s="619"/>
      <c r="AC61" s="619"/>
      <c r="AD61" s="619"/>
      <c r="AE61" s="619"/>
      <c r="AF61" s="619"/>
      <c r="AG61" s="619"/>
      <c r="AH61" s="619"/>
      <c r="AI61" s="513">
        <v>10</v>
      </c>
      <c r="AJ61" s="514"/>
      <c r="AK61" s="514"/>
      <c r="AL61" s="515"/>
      <c r="AM61" s="629">
        <f>+SUM(AI61:AL63)/3*(11.11%)*10</f>
        <v>11.11</v>
      </c>
      <c r="AN61" s="630"/>
      <c r="AO61" s="677"/>
      <c r="AP61" s="188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</row>
    <row r="62" spans="1:63" s="80" customFormat="1" ht="16.5" customHeight="1">
      <c r="A62" s="238"/>
      <c r="B62" s="239"/>
      <c r="C62" s="643"/>
      <c r="D62" s="643"/>
      <c r="E62" s="643"/>
      <c r="F62" s="643"/>
      <c r="G62" s="620" t="s">
        <v>316</v>
      </c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  <c r="AA62" s="620"/>
      <c r="AB62" s="620"/>
      <c r="AC62" s="620"/>
      <c r="AD62" s="620"/>
      <c r="AE62" s="620"/>
      <c r="AF62" s="620"/>
      <c r="AG62" s="620"/>
      <c r="AH62" s="620"/>
      <c r="AI62" s="481">
        <v>10</v>
      </c>
      <c r="AJ62" s="482"/>
      <c r="AK62" s="482"/>
      <c r="AL62" s="511"/>
      <c r="AM62" s="632"/>
      <c r="AN62" s="633"/>
      <c r="AO62" s="678"/>
      <c r="AP62" s="188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</row>
    <row r="63" spans="1:63" s="80" customFormat="1" ht="16.5" customHeight="1">
      <c r="A63" s="240"/>
      <c r="B63" s="241"/>
      <c r="C63" s="643"/>
      <c r="D63" s="643"/>
      <c r="E63" s="643"/>
      <c r="F63" s="643"/>
      <c r="G63" s="628" t="s">
        <v>317</v>
      </c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I63" s="467">
        <v>10</v>
      </c>
      <c r="AJ63" s="468"/>
      <c r="AK63" s="468"/>
      <c r="AL63" s="512"/>
      <c r="AM63" s="635"/>
      <c r="AN63" s="636"/>
      <c r="AO63" s="679"/>
      <c r="AP63" s="188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</row>
    <row r="64" spans="1:63" s="80" customFormat="1" ht="16.5" customHeight="1" hidden="1">
      <c r="A64" s="519"/>
      <c r="B64" s="520"/>
      <c r="C64" s="520"/>
      <c r="D64" s="520"/>
      <c r="E64" s="520"/>
      <c r="F64" s="521"/>
      <c r="G64" s="522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1"/>
      <c r="AI64" s="522"/>
      <c r="AJ64" s="520"/>
      <c r="AK64" s="520"/>
      <c r="AL64" s="521"/>
      <c r="AM64" s="522"/>
      <c r="AN64" s="520"/>
      <c r="AO64" s="523"/>
      <c r="AP64" s="188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</row>
    <row r="65" spans="1:63" s="80" customFormat="1" ht="16.5" customHeight="1">
      <c r="A65" s="306" t="s">
        <v>153</v>
      </c>
      <c r="B65" s="516"/>
      <c r="C65" s="643" t="s">
        <v>433</v>
      </c>
      <c r="D65" s="643"/>
      <c r="E65" s="643"/>
      <c r="F65" s="643"/>
      <c r="G65" s="619" t="s">
        <v>318</v>
      </c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513">
        <v>10</v>
      </c>
      <c r="AJ65" s="514"/>
      <c r="AK65" s="514"/>
      <c r="AL65" s="515"/>
      <c r="AM65" s="629">
        <f>+SUM(AI65:AL67)/3*(11.11%)*10</f>
        <v>8.888</v>
      </c>
      <c r="AN65" s="630"/>
      <c r="AO65" s="677"/>
      <c r="AP65" s="188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</row>
    <row r="66" spans="1:63" s="80" customFormat="1" ht="24" customHeight="1">
      <c r="A66" s="308"/>
      <c r="B66" s="517"/>
      <c r="C66" s="643"/>
      <c r="D66" s="643"/>
      <c r="E66" s="643"/>
      <c r="F66" s="643"/>
      <c r="G66" s="641" t="s">
        <v>319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481">
        <v>10</v>
      </c>
      <c r="AJ66" s="482"/>
      <c r="AK66" s="482"/>
      <c r="AL66" s="511"/>
      <c r="AM66" s="632"/>
      <c r="AN66" s="633"/>
      <c r="AO66" s="678"/>
      <c r="AP66" s="188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</row>
    <row r="67" spans="1:63" s="80" customFormat="1" ht="24" customHeight="1">
      <c r="A67" s="308"/>
      <c r="B67" s="517"/>
      <c r="C67" s="643"/>
      <c r="D67" s="643"/>
      <c r="E67" s="643"/>
      <c r="F67" s="643"/>
      <c r="G67" s="680" t="s">
        <v>320</v>
      </c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1"/>
      <c r="Y67" s="681"/>
      <c r="Z67" s="681"/>
      <c r="AA67" s="681"/>
      <c r="AB67" s="681"/>
      <c r="AC67" s="681"/>
      <c r="AD67" s="681"/>
      <c r="AE67" s="681"/>
      <c r="AF67" s="681"/>
      <c r="AG67" s="681"/>
      <c r="AH67" s="682"/>
      <c r="AI67" s="467">
        <v>4</v>
      </c>
      <c r="AJ67" s="468"/>
      <c r="AK67" s="468"/>
      <c r="AL67" s="512"/>
      <c r="AM67" s="635"/>
      <c r="AN67" s="636"/>
      <c r="AO67" s="679"/>
      <c r="AP67" s="188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</row>
    <row r="68" spans="1:63" s="80" customFormat="1" ht="16.5" customHeight="1">
      <c r="A68" s="308"/>
      <c r="B68" s="517"/>
      <c r="C68" s="643" t="s">
        <v>434</v>
      </c>
      <c r="D68" s="643"/>
      <c r="E68" s="643"/>
      <c r="F68" s="643"/>
      <c r="G68" s="619" t="s">
        <v>321</v>
      </c>
      <c r="H68" s="619"/>
      <c r="I68" s="619"/>
      <c r="J68" s="619"/>
      <c r="K68" s="619"/>
      <c r="L68" s="619"/>
      <c r="M68" s="619"/>
      <c r="N68" s="619"/>
      <c r="O68" s="619"/>
      <c r="P68" s="619"/>
      <c r="Q68" s="619"/>
      <c r="R68" s="619"/>
      <c r="S68" s="619"/>
      <c r="T68" s="619"/>
      <c r="U68" s="619"/>
      <c r="V68" s="619"/>
      <c r="W68" s="619"/>
      <c r="X68" s="619"/>
      <c r="Y68" s="619"/>
      <c r="Z68" s="619"/>
      <c r="AA68" s="619"/>
      <c r="AB68" s="619"/>
      <c r="AC68" s="619"/>
      <c r="AD68" s="619"/>
      <c r="AE68" s="619"/>
      <c r="AF68" s="619"/>
      <c r="AG68" s="619"/>
      <c r="AH68" s="619"/>
      <c r="AI68" s="513">
        <v>10</v>
      </c>
      <c r="AJ68" s="514"/>
      <c r="AK68" s="514"/>
      <c r="AL68" s="515"/>
      <c r="AM68" s="629">
        <f>+SUM(AI68:AL70)/3*(11.11%)*10</f>
        <v>11.11</v>
      </c>
      <c r="AN68" s="630"/>
      <c r="AO68" s="677"/>
      <c r="AP68" s="188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</row>
    <row r="69" spans="1:63" s="80" customFormat="1" ht="24" customHeight="1">
      <c r="A69" s="308"/>
      <c r="B69" s="517"/>
      <c r="C69" s="643"/>
      <c r="D69" s="643"/>
      <c r="E69" s="643"/>
      <c r="F69" s="643"/>
      <c r="G69" s="641" t="s">
        <v>322</v>
      </c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  <c r="AG69" s="641"/>
      <c r="AH69" s="641"/>
      <c r="AI69" s="481">
        <v>10</v>
      </c>
      <c r="AJ69" s="482"/>
      <c r="AK69" s="482"/>
      <c r="AL69" s="511"/>
      <c r="AM69" s="632"/>
      <c r="AN69" s="633"/>
      <c r="AO69" s="678"/>
      <c r="AP69" s="188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</row>
    <row r="70" spans="1:63" s="80" customFormat="1" ht="24" customHeight="1" thickBot="1">
      <c r="A70" s="310"/>
      <c r="B70" s="518"/>
      <c r="C70" s="643"/>
      <c r="D70" s="643"/>
      <c r="E70" s="643"/>
      <c r="F70" s="643"/>
      <c r="G70" s="644" t="s">
        <v>323</v>
      </c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467">
        <v>10</v>
      </c>
      <c r="AJ70" s="468"/>
      <c r="AK70" s="468"/>
      <c r="AL70" s="512"/>
      <c r="AM70" s="632"/>
      <c r="AN70" s="633"/>
      <c r="AO70" s="678"/>
      <c r="AP70" s="188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</row>
    <row r="71" spans="1:63" s="80" customFormat="1" ht="15" customHeight="1" thickBot="1">
      <c r="A71" s="487" t="s">
        <v>113</v>
      </c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674">
        <f>+SUM(AM43,AM46,AM49,AM52,AM55,AM58,AM61,AM65,AM68)</f>
        <v>84.06566666666667</v>
      </c>
      <c r="AN71" s="675"/>
      <c r="AO71" s="676"/>
      <c r="AP71" s="189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</row>
    <row r="72" spans="1:63" s="80" customFormat="1" ht="4.5" customHeight="1">
      <c r="A72" s="107"/>
      <c r="AO72" s="108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</row>
    <row r="73" spans="1:63" s="80" customFormat="1" ht="15" customHeight="1">
      <c r="A73" s="470" t="s">
        <v>118</v>
      </c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3"/>
      <c r="AP73" s="180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</row>
    <row r="74" spans="1:63" s="80" customFormat="1" ht="15" customHeight="1">
      <c r="A74" s="492" t="s">
        <v>92</v>
      </c>
      <c r="B74" s="493"/>
      <c r="C74" s="493"/>
      <c r="D74" s="493"/>
      <c r="E74" s="493"/>
      <c r="F74" s="494"/>
      <c r="G74" s="498" t="s">
        <v>64</v>
      </c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4"/>
      <c r="AI74" s="498" t="s">
        <v>114</v>
      </c>
      <c r="AJ74" s="493"/>
      <c r="AK74" s="493"/>
      <c r="AL74" s="493"/>
      <c r="AM74" s="493"/>
      <c r="AN74" s="493"/>
      <c r="AO74" s="500"/>
      <c r="AP74" s="186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</row>
    <row r="75" spans="1:63" s="80" customFormat="1" ht="12.75">
      <c r="A75" s="495"/>
      <c r="B75" s="496"/>
      <c r="C75" s="496"/>
      <c r="D75" s="496"/>
      <c r="E75" s="496"/>
      <c r="F75" s="497"/>
      <c r="G75" s="499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7"/>
      <c r="AI75" s="499"/>
      <c r="AJ75" s="496"/>
      <c r="AK75" s="496"/>
      <c r="AL75" s="496"/>
      <c r="AM75" s="496"/>
      <c r="AN75" s="496"/>
      <c r="AO75" s="501"/>
      <c r="AP75" s="187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</row>
    <row r="76" spans="1:63" s="80" customFormat="1" ht="55.5" customHeight="1">
      <c r="A76" s="668" t="s">
        <v>324</v>
      </c>
      <c r="B76" s="669"/>
      <c r="C76" s="669"/>
      <c r="D76" s="669"/>
      <c r="E76" s="669"/>
      <c r="F76" s="669"/>
      <c r="G76" s="640" t="s">
        <v>325</v>
      </c>
      <c r="H76" s="640"/>
      <c r="I76" s="640"/>
      <c r="J76" s="640"/>
      <c r="K76" s="640"/>
      <c r="L76" s="640"/>
      <c r="M76" s="640"/>
      <c r="N76" s="640"/>
      <c r="O76" s="640"/>
      <c r="P76" s="640"/>
      <c r="Q76" s="640"/>
      <c r="R76" s="640"/>
      <c r="S76" s="640"/>
      <c r="T76" s="640"/>
      <c r="U76" s="640"/>
      <c r="V76" s="640"/>
      <c r="W76" s="640"/>
      <c r="X76" s="640"/>
      <c r="Y76" s="640"/>
      <c r="Z76" s="640"/>
      <c r="AA76" s="640"/>
      <c r="AB76" s="640"/>
      <c r="AC76" s="640"/>
      <c r="AD76" s="640"/>
      <c r="AE76" s="640"/>
      <c r="AF76" s="640"/>
      <c r="AG76" s="640"/>
      <c r="AH76" s="640"/>
      <c r="AI76" s="513"/>
      <c r="AJ76" s="514"/>
      <c r="AK76" s="514"/>
      <c r="AL76" s="514"/>
      <c r="AM76" s="514"/>
      <c r="AN76" s="514"/>
      <c r="AO76" s="670"/>
      <c r="AP76" s="190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</row>
    <row r="77" spans="1:63" s="80" customFormat="1" ht="25.5" customHeight="1">
      <c r="A77" s="666" t="s">
        <v>326</v>
      </c>
      <c r="B77" s="667"/>
      <c r="C77" s="667"/>
      <c r="D77" s="667"/>
      <c r="E77" s="667"/>
      <c r="F77" s="667"/>
      <c r="G77" s="641" t="s">
        <v>327</v>
      </c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  <c r="AB77" s="641"/>
      <c r="AC77" s="641"/>
      <c r="AD77" s="641"/>
      <c r="AE77" s="641"/>
      <c r="AF77" s="641"/>
      <c r="AG77" s="641"/>
      <c r="AH77" s="641"/>
      <c r="AI77" s="671"/>
      <c r="AJ77" s="672"/>
      <c r="AK77" s="672"/>
      <c r="AL77" s="672"/>
      <c r="AM77" s="672"/>
      <c r="AN77" s="672"/>
      <c r="AO77" s="673"/>
      <c r="AP77" s="190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</row>
    <row r="78" spans="1:63" s="80" customFormat="1" ht="45" customHeight="1">
      <c r="A78" s="666" t="s">
        <v>328</v>
      </c>
      <c r="B78" s="667"/>
      <c r="C78" s="667"/>
      <c r="D78" s="667"/>
      <c r="E78" s="667"/>
      <c r="F78" s="667"/>
      <c r="G78" s="641" t="s">
        <v>329</v>
      </c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481"/>
      <c r="AJ78" s="482"/>
      <c r="AK78" s="482"/>
      <c r="AL78" s="482"/>
      <c r="AM78" s="482"/>
      <c r="AN78" s="482"/>
      <c r="AO78" s="483"/>
      <c r="AP78" s="190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</row>
    <row r="79" spans="1:63" s="80" customFormat="1" ht="45" customHeight="1">
      <c r="A79" s="666" t="s">
        <v>330</v>
      </c>
      <c r="B79" s="667"/>
      <c r="C79" s="667"/>
      <c r="D79" s="667"/>
      <c r="E79" s="667"/>
      <c r="F79" s="667"/>
      <c r="G79" s="641" t="s">
        <v>331</v>
      </c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  <c r="AB79" s="641"/>
      <c r="AC79" s="641"/>
      <c r="AD79" s="641"/>
      <c r="AE79" s="641"/>
      <c r="AF79" s="641"/>
      <c r="AG79" s="641"/>
      <c r="AH79" s="641"/>
      <c r="AI79" s="481"/>
      <c r="AJ79" s="482"/>
      <c r="AK79" s="482"/>
      <c r="AL79" s="482"/>
      <c r="AM79" s="482"/>
      <c r="AN79" s="482"/>
      <c r="AO79" s="483"/>
      <c r="AP79" s="190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</row>
    <row r="80" spans="1:63" s="80" customFormat="1" ht="45" customHeight="1">
      <c r="A80" s="658" t="s">
        <v>332</v>
      </c>
      <c r="B80" s="659"/>
      <c r="C80" s="659"/>
      <c r="D80" s="659"/>
      <c r="E80" s="659"/>
      <c r="F80" s="659"/>
      <c r="G80" s="644" t="s">
        <v>403</v>
      </c>
      <c r="H80" s="644"/>
      <c r="I80" s="644"/>
      <c r="J80" s="644"/>
      <c r="K80" s="644"/>
      <c r="L80" s="644"/>
      <c r="M80" s="644"/>
      <c r="N80" s="644"/>
      <c r="O80" s="644"/>
      <c r="P80" s="644"/>
      <c r="Q80" s="644"/>
      <c r="R80" s="644"/>
      <c r="S80" s="644"/>
      <c r="T80" s="644"/>
      <c r="U80" s="644"/>
      <c r="V80" s="644"/>
      <c r="W80" s="644"/>
      <c r="X80" s="644"/>
      <c r="Y80" s="644"/>
      <c r="Z80" s="644"/>
      <c r="AA80" s="644"/>
      <c r="AB80" s="644"/>
      <c r="AC80" s="644"/>
      <c r="AD80" s="644"/>
      <c r="AE80" s="644"/>
      <c r="AF80" s="644"/>
      <c r="AG80" s="644"/>
      <c r="AH80" s="644"/>
      <c r="AI80" s="467"/>
      <c r="AJ80" s="468"/>
      <c r="AK80" s="468"/>
      <c r="AL80" s="468"/>
      <c r="AM80" s="468"/>
      <c r="AN80" s="468"/>
      <c r="AO80" s="469"/>
      <c r="AP80" s="190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</row>
    <row r="81" spans="1:63" s="80" customFormat="1" ht="5.25" customHeight="1">
      <c r="A81" s="109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86"/>
      <c r="AM81" s="86"/>
      <c r="AN81" s="86"/>
      <c r="AO81" s="108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</row>
    <row r="82" spans="1:63" s="80" customFormat="1" ht="11.25" customHeight="1">
      <c r="A82" s="470" t="s">
        <v>59</v>
      </c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3"/>
      <c r="AP82" s="180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</row>
    <row r="83" spans="1:63" s="80" customFormat="1" ht="15" customHeight="1">
      <c r="A83" s="660" t="s">
        <v>441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  <c r="AC83" s="661"/>
      <c r="AD83" s="661"/>
      <c r="AE83" s="661"/>
      <c r="AF83" s="661"/>
      <c r="AG83" s="661"/>
      <c r="AH83" s="662"/>
      <c r="AI83" s="663">
        <f>+SUM(AM71)</f>
        <v>84.06566666666667</v>
      </c>
      <c r="AJ83" s="664"/>
      <c r="AK83" s="664"/>
      <c r="AL83" s="665"/>
      <c r="AM83" s="596"/>
      <c r="AN83" s="479"/>
      <c r="AO83" s="480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</row>
    <row r="84" spans="1:63" s="80" customFormat="1" ht="15" customHeight="1">
      <c r="A84" s="456"/>
      <c r="B84" s="457"/>
      <c r="C84" s="457"/>
      <c r="D84" s="457"/>
      <c r="E84" s="457"/>
      <c r="F84" s="457"/>
      <c r="G84" s="457"/>
      <c r="H84" s="457"/>
      <c r="I84" s="457"/>
      <c r="J84" s="457"/>
      <c r="K84" s="457" t="s">
        <v>91</v>
      </c>
      <c r="L84" s="457"/>
      <c r="M84" s="457"/>
      <c r="N84" s="457"/>
      <c r="O84" s="457"/>
      <c r="P84" s="457"/>
      <c r="Q84" s="457"/>
      <c r="R84" s="457"/>
      <c r="S84" s="457"/>
      <c r="T84" s="577"/>
      <c r="U84" s="655" t="str">
        <f>IF(AM71&lt;59.9,"NO SATISFACTORIO",(IF(AM71&lt;90,"SATISFACTORIO","SOBRESALIENTE")))</f>
        <v>SATISFACTORIO</v>
      </c>
      <c r="V84" s="656"/>
      <c r="W84" s="656"/>
      <c r="X84" s="656"/>
      <c r="Y84" s="656"/>
      <c r="Z84" s="656"/>
      <c r="AA84" s="657"/>
      <c r="AB84" s="605"/>
      <c r="AC84" s="457"/>
      <c r="AD84" s="457"/>
      <c r="AE84" s="457"/>
      <c r="AF84" s="457"/>
      <c r="AG84" s="457"/>
      <c r="AH84" s="457"/>
      <c r="AI84" s="457"/>
      <c r="AJ84" s="457"/>
      <c r="AK84" s="457"/>
      <c r="AL84" s="457"/>
      <c r="AM84" s="457"/>
      <c r="AN84" s="457"/>
      <c r="AO84" s="461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</row>
    <row r="85" spans="1:63" s="80" customFormat="1" ht="15" customHeight="1">
      <c r="A85" s="176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77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</row>
    <row r="86" spans="1:63" s="80" customFormat="1" ht="18" customHeight="1">
      <c r="A86" s="462" t="s">
        <v>291</v>
      </c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4"/>
      <c r="AP86" s="180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</row>
    <row r="87" spans="1:63" s="80" customFormat="1" ht="3" customHeight="1">
      <c r="A87" s="9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92"/>
      <c r="AP87" s="180"/>
      <c r="AQ87" s="152"/>
      <c r="AR87" s="152"/>
      <c r="AS87" s="152"/>
      <c r="AT87" s="152"/>
      <c r="AU87" s="152"/>
      <c r="AV87" s="153" t="s">
        <v>164</v>
      </c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</row>
    <row r="88" spans="1:45" ht="3" customHeight="1">
      <c r="A88" s="89"/>
      <c r="AO88" s="93"/>
      <c r="AS88" s="151" t="s">
        <v>301</v>
      </c>
    </row>
    <row r="89" spans="1:41" ht="15" customHeight="1">
      <c r="A89" s="89"/>
      <c r="C89" s="611" t="s">
        <v>333</v>
      </c>
      <c r="D89" s="611"/>
      <c r="E89" s="611"/>
      <c r="F89" s="611"/>
      <c r="G89" s="611"/>
      <c r="H89" s="611"/>
      <c r="I89" s="611"/>
      <c r="J89" s="611"/>
      <c r="K89" s="611"/>
      <c r="L89" s="611"/>
      <c r="M89" s="611"/>
      <c r="N89" s="611"/>
      <c r="O89" s="611"/>
      <c r="P89" s="611"/>
      <c r="Q89" s="611"/>
      <c r="R89" s="611"/>
      <c r="S89" s="611"/>
      <c r="T89" s="611"/>
      <c r="U89" s="611"/>
      <c r="V89" s="611"/>
      <c r="W89" s="611"/>
      <c r="X89" s="611"/>
      <c r="Y89" s="611"/>
      <c r="Z89" s="611"/>
      <c r="AA89" s="611"/>
      <c r="AB89" s="611"/>
      <c r="AC89" s="611"/>
      <c r="AD89" s="611"/>
      <c r="AE89" s="611"/>
      <c r="AF89" s="611"/>
      <c r="AG89" s="611"/>
      <c r="AH89" s="611"/>
      <c r="AI89" s="611"/>
      <c r="AJ89" s="611"/>
      <c r="AK89" s="611"/>
      <c r="AL89" s="611"/>
      <c r="AM89" s="611"/>
      <c r="AO89" s="93"/>
    </row>
    <row r="90" spans="1:41" ht="18.75" customHeight="1">
      <c r="A90" s="89"/>
      <c r="C90" s="442" t="s">
        <v>334</v>
      </c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443"/>
      <c r="AL90" s="443"/>
      <c r="AM90" s="444"/>
      <c r="AO90" s="93"/>
    </row>
    <row r="91" spans="1:41" ht="21" customHeight="1">
      <c r="A91" s="89"/>
      <c r="C91" s="445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6"/>
      <c r="Q91" s="446"/>
      <c r="R91" s="446"/>
      <c r="S91" s="446"/>
      <c r="T91" s="446"/>
      <c r="U91" s="446"/>
      <c r="V91" s="446"/>
      <c r="W91" s="446"/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7"/>
      <c r="AO91" s="93"/>
    </row>
    <row r="92" spans="1:41" ht="21" customHeight="1">
      <c r="A92" s="89"/>
      <c r="C92" s="445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7"/>
      <c r="AO92" s="93"/>
    </row>
    <row r="93" spans="1:41" ht="11.25" customHeight="1">
      <c r="A93" s="89"/>
      <c r="C93" s="448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  <c r="AM93" s="450"/>
      <c r="AO93" s="93"/>
    </row>
    <row r="94" spans="1:41" ht="43.5" customHeight="1">
      <c r="A94" s="89"/>
      <c r="C94" s="451" t="s">
        <v>26</v>
      </c>
      <c r="D94" s="416"/>
      <c r="E94" s="416"/>
      <c r="F94" s="416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  <c r="AO94" s="93"/>
    </row>
    <row r="95" spans="1:41" ht="43.5" customHeight="1">
      <c r="A95" s="89"/>
      <c r="C95" s="411" t="s">
        <v>27</v>
      </c>
      <c r="D95" s="412"/>
      <c r="E95" s="412"/>
      <c r="F95" s="41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O95" s="93"/>
    </row>
    <row r="96" spans="1:41" ht="27" customHeight="1">
      <c r="A96" s="89"/>
      <c r="C96" s="453" t="s">
        <v>86</v>
      </c>
      <c r="D96" s="651"/>
      <c r="E96" s="651"/>
      <c r="F96" s="651"/>
      <c r="G96" s="652"/>
      <c r="H96" s="653"/>
      <c r="I96" s="653"/>
      <c r="J96" s="653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3"/>
      <c r="Y96" s="653"/>
      <c r="Z96" s="653"/>
      <c r="AA96" s="653"/>
      <c r="AB96" s="653"/>
      <c r="AC96" s="653"/>
      <c r="AD96" s="653"/>
      <c r="AE96" s="653"/>
      <c r="AF96" s="653"/>
      <c r="AG96" s="653"/>
      <c r="AH96" s="653"/>
      <c r="AI96" s="653"/>
      <c r="AJ96" s="653"/>
      <c r="AK96" s="653"/>
      <c r="AL96" s="653"/>
      <c r="AM96" s="654"/>
      <c r="AO96" s="93"/>
    </row>
    <row r="97" spans="1:45" ht="15" customHeight="1" thickBot="1">
      <c r="A97" s="439" t="s">
        <v>111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1"/>
      <c r="AP97" s="181"/>
      <c r="AS97" s="151" t="s">
        <v>100</v>
      </c>
    </row>
    <row r="98" s="148" customFormat="1" ht="15" customHeight="1">
      <c r="AS98" s="151" t="s">
        <v>101</v>
      </c>
    </row>
    <row r="99" s="148" customFormat="1" ht="15" customHeight="1">
      <c r="AS99" s="151" t="s">
        <v>102</v>
      </c>
    </row>
    <row r="100" s="148" customFormat="1" ht="12"/>
    <row r="101" s="148" customFormat="1" ht="12"/>
    <row r="102" s="148" customFormat="1" ht="12"/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  <row r="126" s="148" customFormat="1" ht="12"/>
    <row r="127" s="148" customFormat="1" ht="12"/>
  </sheetData>
  <sheetProtection/>
  <mergeCells count="183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4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C52:F54"/>
    <mergeCell ref="G52:AH52"/>
    <mergeCell ref="AI52:AL52"/>
    <mergeCell ref="AM52:AO54"/>
    <mergeCell ref="G53:AH53"/>
    <mergeCell ref="AI53:AL53"/>
    <mergeCell ref="G54:AH54"/>
    <mergeCell ref="AI54:AL54"/>
    <mergeCell ref="A55:B63"/>
    <mergeCell ref="C55:F57"/>
    <mergeCell ref="G55:AH55"/>
    <mergeCell ref="AI55:AL55"/>
    <mergeCell ref="AM55:AO57"/>
    <mergeCell ref="G56:AH56"/>
    <mergeCell ref="AI56:AL56"/>
    <mergeCell ref="G57:AH57"/>
    <mergeCell ref="AI57:AL57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C61:F63"/>
    <mergeCell ref="G61:AH61"/>
    <mergeCell ref="AI61:AL61"/>
    <mergeCell ref="AM61:AO63"/>
    <mergeCell ref="G62:AH62"/>
    <mergeCell ref="AI62:AL62"/>
    <mergeCell ref="G63:AH63"/>
    <mergeCell ref="AI63:AL63"/>
    <mergeCell ref="A64:F64"/>
    <mergeCell ref="G64:AH64"/>
    <mergeCell ref="AI64:AL64"/>
    <mergeCell ref="AM64:AO64"/>
    <mergeCell ref="A65:B70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C68:F70"/>
    <mergeCell ref="G68:AH68"/>
    <mergeCell ref="AI68:AL68"/>
    <mergeCell ref="AM68:AO70"/>
    <mergeCell ref="G69:AH69"/>
    <mergeCell ref="AI69:AL69"/>
    <mergeCell ref="G70:AH70"/>
    <mergeCell ref="AI70:AL70"/>
    <mergeCell ref="A71:AL71"/>
    <mergeCell ref="AM71:AO71"/>
    <mergeCell ref="A73:AO73"/>
    <mergeCell ref="A74:F75"/>
    <mergeCell ref="G74:AH75"/>
    <mergeCell ref="AI74:AO75"/>
    <mergeCell ref="A76:F76"/>
    <mergeCell ref="G76:AH76"/>
    <mergeCell ref="AI76:AO76"/>
    <mergeCell ref="A77:F77"/>
    <mergeCell ref="G77:AH77"/>
    <mergeCell ref="AI77:AO77"/>
    <mergeCell ref="A78:F78"/>
    <mergeCell ref="G78:AH78"/>
    <mergeCell ref="AI78:AO78"/>
    <mergeCell ref="A79:F79"/>
    <mergeCell ref="G79:AH79"/>
    <mergeCell ref="AI79:AO79"/>
    <mergeCell ref="A80:F80"/>
    <mergeCell ref="G80:AH80"/>
    <mergeCell ref="AI80:AO80"/>
    <mergeCell ref="A82:AO82"/>
    <mergeCell ref="A83:AH83"/>
    <mergeCell ref="AI83:AL83"/>
    <mergeCell ref="AM83:AO83"/>
    <mergeCell ref="A84:J84"/>
    <mergeCell ref="K84:T84"/>
    <mergeCell ref="U84:AA84"/>
    <mergeCell ref="AB84:AO84"/>
    <mergeCell ref="A86:AO86"/>
    <mergeCell ref="C89:AM89"/>
    <mergeCell ref="A97:AO97"/>
    <mergeCell ref="C90:AM93"/>
    <mergeCell ref="C94:F94"/>
    <mergeCell ref="G94:AM94"/>
    <mergeCell ref="C95:F95"/>
    <mergeCell ref="G95:AM95"/>
    <mergeCell ref="C96:F96"/>
    <mergeCell ref="G96:AM96"/>
  </mergeCells>
  <conditionalFormatting sqref="AM71">
    <cfRule type="expression" priority="2" dxfId="46">
      <formula>IF($AI$70=0,1,0)</formula>
    </cfRule>
  </conditionalFormatting>
  <conditionalFormatting sqref="U84">
    <cfRule type="expression" priority="5" dxfId="45" stopIfTrue="1">
      <formula>IF($AL$29=0,1,0)</formula>
    </cfRule>
  </conditionalFormatting>
  <conditionalFormatting sqref="AI83:AL83">
    <cfRule type="expression" priority="1" dxfId="46">
      <formula>IF($AI$80=0,1,0)</formula>
    </cfRule>
  </conditionalFormatting>
  <conditionalFormatting sqref="AM43:AO63">
    <cfRule type="expression" priority="4" dxfId="46">
      <formula>IF($AI$45=0,1,0)</formula>
    </cfRule>
  </conditionalFormatting>
  <conditionalFormatting sqref="AM65:AO70">
    <cfRule type="expression" priority="3" dxfId="46">
      <formula>IF($AI$67=0,1,0)</formula>
    </cfRule>
  </conditionalFormatting>
  <dataValidations count="5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78:AH79 AK43:AK63 AK65:AK70 AH65:AI70 AI43:AI63 AH46:AH63 AI76 AI78:AI80">
      <formula1>1</formula1>
      <formula2>10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95"/>
  <sheetViews>
    <sheetView zoomScalePageLayoutView="0" workbookViewId="0" topLeftCell="A74">
      <selection activeCell="A80" sqref="A80:AH80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2.421875" style="47" customWidth="1"/>
    <col min="42" max="42" width="1.7109375" style="148" customWidth="1"/>
    <col min="43" max="43" width="4.421875" style="148" customWidth="1"/>
    <col min="44" max="45" width="9.28125" style="148" customWidth="1"/>
    <col min="46" max="46" width="7.28125" style="148" customWidth="1"/>
    <col min="47" max="51" width="9.140625" style="148" customWidth="1"/>
    <col min="52" max="16384" width="9.140625" style="47" customWidth="1"/>
  </cols>
  <sheetData>
    <row r="1" spans="1:48" ht="28.5" customHeight="1">
      <c r="A1" s="585"/>
      <c r="B1" s="586"/>
      <c r="C1" s="586"/>
      <c r="D1" s="586"/>
      <c r="E1" s="586"/>
      <c r="F1" s="361" t="s">
        <v>71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589" t="s">
        <v>93</v>
      </c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90"/>
      <c r="AP1" s="178"/>
      <c r="AR1" s="148" t="s">
        <v>65</v>
      </c>
      <c r="AS1" s="148" t="s">
        <v>66</v>
      </c>
      <c r="AU1" s="148" t="s">
        <v>79</v>
      </c>
      <c r="AV1" s="148" t="s">
        <v>103</v>
      </c>
    </row>
    <row r="2" spans="1:48" ht="28.5" customHeight="1">
      <c r="A2" s="587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335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2"/>
      <c r="AP2" s="179"/>
      <c r="AS2" s="148" t="s">
        <v>74</v>
      </c>
      <c r="AU2" s="148" t="s">
        <v>80</v>
      </c>
      <c r="AV2" s="149" t="s">
        <v>57</v>
      </c>
    </row>
    <row r="3" spans="1:48" ht="6.75" customHeight="1">
      <c r="A3" s="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90"/>
      <c r="AP3" s="179"/>
      <c r="AR3" s="148" t="s">
        <v>263</v>
      </c>
      <c r="AS3" s="148" t="s">
        <v>75</v>
      </c>
      <c r="AU3" s="148" t="s">
        <v>81</v>
      </c>
      <c r="AV3" s="150" t="s">
        <v>30</v>
      </c>
    </row>
    <row r="4" spans="1:48" ht="15">
      <c r="A4" s="462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4"/>
      <c r="AP4" s="180"/>
      <c r="AV4" s="150" t="s">
        <v>31</v>
      </c>
    </row>
    <row r="5" spans="1:48" ht="6.75" customHeight="1">
      <c r="A5" s="593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181"/>
      <c r="AV5" s="150" t="s">
        <v>32</v>
      </c>
    </row>
    <row r="6" spans="1:48" ht="18" customHeight="1">
      <c r="A6" s="89"/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O6" s="93"/>
      <c r="AR6" s="151"/>
      <c r="AV6" s="150" t="s">
        <v>33</v>
      </c>
    </row>
    <row r="7" spans="1:48" ht="6.75" customHeight="1">
      <c r="A7" s="582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4"/>
      <c r="AP7" s="181"/>
      <c r="AV7" s="150" t="s">
        <v>34</v>
      </c>
    </row>
    <row r="8" spans="1:48" ht="15" customHeight="1">
      <c r="A8" s="470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3"/>
      <c r="AP8" s="180"/>
      <c r="AV8" s="150" t="s">
        <v>35</v>
      </c>
    </row>
    <row r="9" spans="1:48" ht="5.25" customHeight="1">
      <c r="A9" s="9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95"/>
      <c r="AP9" s="151"/>
      <c r="AV9" s="150" t="s">
        <v>36</v>
      </c>
    </row>
    <row r="10" spans="1:48" ht="15" customHeight="1">
      <c r="A10" s="96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97"/>
      <c r="AP10" s="182"/>
      <c r="AV10" s="150" t="s">
        <v>37</v>
      </c>
    </row>
    <row r="11" spans="1:48" ht="3" customHeight="1">
      <c r="A11" s="9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93"/>
      <c r="AV11" s="150" t="s">
        <v>38</v>
      </c>
    </row>
    <row r="12" spans="1:48" ht="15" customHeight="1">
      <c r="A12" s="98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61"/>
      <c r="M12" s="61"/>
      <c r="N12" s="61"/>
      <c r="O12" s="61"/>
      <c r="P12" s="61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61"/>
      <c r="AG12" s="61"/>
      <c r="AH12" s="61"/>
      <c r="AI12" s="80"/>
      <c r="AJ12" s="80"/>
      <c r="AK12" s="80"/>
      <c r="AL12" s="80"/>
      <c r="AM12" s="80"/>
      <c r="AN12" s="80"/>
      <c r="AO12" s="172"/>
      <c r="AP12" s="183"/>
      <c r="AV12" s="150" t="s">
        <v>39</v>
      </c>
    </row>
    <row r="13" spans="1:48" ht="5.25" customHeight="1">
      <c r="A13" s="99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00"/>
      <c r="AP13" s="151"/>
      <c r="AV13" s="150" t="s">
        <v>40</v>
      </c>
    </row>
    <row r="14" spans="1:48" ht="10.5" customHeight="1">
      <c r="A14" s="8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73"/>
      <c r="AP14" s="184"/>
      <c r="AV14" s="150" t="s">
        <v>41</v>
      </c>
    </row>
    <row r="15" spans="1:48" ht="15" customHeight="1">
      <c r="A15" s="470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3"/>
      <c r="AP15" s="180"/>
      <c r="AV15" s="150" t="s">
        <v>42</v>
      </c>
    </row>
    <row r="16" spans="1:48" ht="4.5" customHeight="1">
      <c r="A16" s="102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74"/>
      <c r="AP16" s="184"/>
      <c r="AV16" s="150" t="s">
        <v>43</v>
      </c>
    </row>
    <row r="17" spans="1:48" ht="15" customHeight="1">
      <c r="A17" s="8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73"/>
      <c r="AP17" s="184"/>
      <c r="AV17" s="150" t="s">
        <v>44</v>
      </c>
    </row>
    <row r="18" spans="1:48" ht="3" customHeight="1">
      <c r="A18" s="8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73"/>
      <c r="AP18" s="184"/>
      <c r="AV18" s="150" t="s">
        <v>45</v>
      </c>
    </row>
    <row r="19" spans="1:48" ht="15" customHeight="1">
      <c r="A19" s="8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73"/>
      <c r="AP19" s="184"/>
      <c r="AV19" s="150" t="s">
        <v>46</v>
      </c>
    </row>
    <row r="20" spans="1:48" ht="4.5" customHeight="1">
      <c r="A20" s="99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75"/>
      <c r="AP20" s="184"/>
      <c r="AV20" s="150" t="s">
        <v>82</v>
      </c>
    </row>
    <row r="21" spans="1:48" ht="10.5" customHeight="1">
      <c r="A21" s="8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73"/>
      <c r="AP21" s="184"/>
      <c r="AV21" s="150" t="s">
        <v>47</v>
      </c>
    </row>
    <row r="22" spans="1:48" ht="15" customHeight="1">
      <c r="A22" s="470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3"/>
      <c r="AP22" s="180"/>
      <c r="AV22" s="150" t="s">
        <v>48</v>
      </c>
    </row>
    <row r="23" spans="1:48" ht="4.5" customHeight="1">
      <c r="A23" s="10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74"/>
      <c r="AP23" s="184"/>
      <c r="AV23" s="150" t="s">
        <v>49</v>
      </c>
    </row>
    <row r="24" spans="1:48" ht="15" customHeight="1">
      <c r="A24" s="96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73"/>
      <c r="AP24" s="184"/>
      <c r="AV24" s="150" t="s">
        <v>50</v>
      </c>
    </row>
    <row r="25" spans="1:48" ht="4.5" customHeight="1">
      <c r="A25" s="99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75"/>
      <c r="AP25" s="184"/>
      <c r="AV25" s="150" t="s">
        <v>51</v>
      </c>
    </row>
    <row r="26" spans="1:48" ht="10.5" customHeight="1">
      <c r="A26" s="89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73"/>
      <c r="AP26" s="184"/>
      <c r="AV26" s="150" t="s">
        <v>52</v>
      </c>
    </row>
    <row r="27" spans="1:48" ht="15" customHeight="1">
      <c r="A27" s="470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3"/>
      <c r="AP27" s="180"/>
      <c r="AV27" s="150" t="s">
        <v>53</v>
      </c>
    </row>
    <row r="28" spans="1:48" ht="4.5" customHeight="1">
      <c r="A28" s="10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74"/>
      <c r="AP28" s="184"/>
      <c r="AV28" s="150" t="s">
        <v>54</v>
      </c>
    </row>
    <row r="29" spans="1:48" ht="15" customHeight="1">
      <c r="A29" s="89"/>
      <c r="B29" s="25" t="s">
        <v>85</v>
      </c>
      <c r="E29" s="547"/>
      <c r="F29" s="548"/>
      <c r="G29" s="548"/>
      <c r="H29" s="549"/>
      <c r="I29" s="130"/>
      <c r="J29" s="25" t="s">
        <v>124</v>
      </c>
      <c r="K29" s="130"/>
      <c r="L29" s="130"/>
      <c r="M29" s="130"/>
      <c r="N29" s="130"/>
      <c r="O29" s="550"/>
      <c r="P29" s="551"/>
      <c r="Q29" s="551"/>
      <c r="R29" s="552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73"/>
      <c r="AP29" s="184"/>
      <c r="AV29" s="150" t="s">
        <v>55</v>
      </c>
    </row>
    <row r="30" spans="1:48" ht="3" customHeight="1">
      <c r="A30" s="8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73"/>
      <c r="AP30" s="184"/>
      <c r="AV30" s="150" t="s">
        <v>127</v>
      </c>
    </row>
    <row r="31" spans="1:48" ht="15" customHeight="1">
      <c r="A31" s="8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06"/>
      <c r="AP31" s="151"/>
      <c r="AV31" s="150" t="s">
        <v>129</v>
      </c>
    </row>
    <row r="32" spans="1:48" ht="4.5" customHeight="1">
      <c r="A32" s="99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75"/>
      <c r="AP32" s="184"/>
      <c r="AV32" s="150" t="s">
        <v>84</v>
      </c>
    </row>
    <row r="33" spans="1:48" ht="10.5" customHeight="1">
      <c r="A33" s="8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73"/>
      <c r="AP33" s="184"/>
      <c r="AV33" s="150" t="s">
        <v>83</v>
      </c>
    </row>
    <row r="34" spans="1:42" ht="15" customHeight="1">
      <c r="A34" s="470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3"/>
      <c r="AP34" s="180"/>
    </row>
    <row r="35" spans="1:42" ht="33.75" customHeight="1">
      <c r="A35" s="353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89"/>
      <c r="AP35" s="184"/>
    </row>
    <row r="36" spans="1:42" ht="24" customHeight="1">
      <c r="A36" s="245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90"/>
      <c r="AP36" s="184"/>
    </row>
    <row r="37" spans="1:42" ht="24" customHeight="1">
      <c r="A37" s="531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3"/>
      <c r="AP37" s="185"/>
    </row>
    <row r="38" spans="1:51" s="80" customFormat="1" ht="15" customHeight="1">
      <c r="A38" s="462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4"/>
      <c r="AP38" s="180"/>
      <c r="AQ38" s="152"/>
      <c r="AR38" s="152"/>
      <c r="AS38" s="152"/>
      <c r="AT38" s="152"/>
      <c r="AU38" s="152"/>
      <c r="AV38" s="152"/>
      <c r="AW38" s="152"/>
      <c r="AX38" s="152"/>
      <c r="AY38" s="152"/>
    </row>
    <row r="39" spans="1:51" s="80" customFormat="1" ht="6.75" customHeight="1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6"/>
      <c r="AP39" s="180"/>
      <c r="AQ39" s="152"/>
      <c r="AR39" s="152"/>
      <c r="AS39" s="152"/>
      <c r="AT39" s="152"/>
      <c r="AU39" s="152"/>
      <c r="AV39" s="152"/>
      <c r="AW39" s="152"/>
      <c r="AX39" s="152"/>
      <c r="AY39" s="152"/>
    </row>
    <row r="40" spans="1:51" s="80" customFormat="1" ht="15" customHeight="1">
      <c r="A40" s="470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3"/>
      <c r="AP40" s="180"/>
      <c r="AQ40" s="152"/>
      <c r="AR40" s="152"/>
      <c r="AS40" s="152"/>
      <c r="AT40" s="152"/>
      <c r="AU40" s="152"/>
      <c r="AV40" s="152"/>
      <c r="AW40" s="152"/>
      <c r="AX40" s="152"/>
      <c r="AY40" s="152"/>
    </row>
    <row r="41" spans="1:51" s="80" customFormat="1" ht="12.75" customHeight="1">
      <c r="A41" s="527" t="s">
        <v>336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500"/>
      <c r="AP41" s="186"/>
      <c r="AQ41" s="152"/>
      <c r="AR41" s="152"/>
      <c r="AS41" s="152"/>
      <c r="AT41" s="152"/>
      <c r="AU41" s="152"/>
      <c r="AV41" s="152"/>
      <c r="AW41" s="152"/>
      <c r="AX41" s="152"/>
      <c r="AY41" s="152"/>
    </row>
    <row r="42" spans="1:51" s="80" customFormat="1" ht="15" customHeight="1">
      <c r="A42" s="519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501"/>
      <c r="AP42" s="187"/>
      <c r="AQ42" s="152"/>
      <c r="AR42" s="152"/>
      <c r="AS42" s="152"/>
      <c r="AT42" s="152"/>
      <c r="AU42" s="152"/>
      <c r="AV42" s="152"/>
      <c r="AW42" s="152"/>
      <c r="AX42" s="152"/>
      <c r="AY42" s="152"/>
    </row>
    <row r="43" spans="1:51" s="80" customFormat="1" ht="16.5" customHeight="1">
      <c r="A43" s="236" t="s">
        <v>63</v>
      </c>
      <c r="B43" s="237"/>
      <c r="C43" s="643" t="s">
        <v>426</v>
      </c>
      <c r="D43" s="643"/>
      <c r="E43" s="643"/>
      <c r="F43" s="643"/>
      <c r="G43" s="619" t="s">
        <v>337</v>
      </c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513">
        <v>10</v>
      </c>
      <c r="AJ43" s="514"/>
      <c r="AK43" s="514"/>
      <c r="AL43" s="515"/>
      <c r="AM43" s="629">
        <f>+SUM(AI43:AL45)/3*(12.5%)*10</f>
        <v>12.5</v>
      </c>
      <c r="AN43" s="630"/>
      <c r="AO43" s="677"/>
      <c r="AP43" s="188"/>
      <c r="AQ43" s="152"/>
      <c r="AR43" s="152"/>
      <c r="AS43" s="152"/>
      <c r="AT43" s="152"/>
      <c r="AU43" s="152"/>
      <c r="AV43" s="152"/>
      <c r="AW43" s="152"/>
      <c r="AX43" s="152"/>
      <c r="AY43" s="152"/>
    </row>
    <row r="44" spans="1:51" s="80" customFormat="1" ht="24.75" customHeight="1">
      <c r="A44" s="238"/>
      <c r="B44" s="239"/>
      <c r="C44" s="643"/>
      <c r="D44" s="643"/>
      <c r="E44" s="643"/>
      <c r="F44" s="643"/>
      <c r="G44" s="683" t="s">
        <v>338</v>
      </c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  <c r="AH44" s="685"/>
      <c r="AI44" s="481">
        <v>10</v>
      </c>
      <c r="AJ44" s="482"/>
      <c r="AK44" s="482"/>
      <c r="AL44" s="511"/>
      <c r="AM44" s="632"/>
      <c r="AN44" s="633"/>
      <c r="AO44" s="678"/>
      <c r="AP44" s="188"/>
      <c r="AQ44" s="152"/>
      <c r="AR44" s="152"/>
      <c r="AS44" s="152"/>
      <c r="AT44" s="152"/>
      <c r="AU44" s="152"/>
      <c r="AV44" s="152"/>
      <c r="AW44" s="152"/>
      <c r="AX44" s="152"/>
      <c r="AY44" s="152"/>
    </row>
    <row r="45" spans="1:51" s="80" customFormat="1" ht="16.5" customHeight="1">
      <c r="A45" s="238"/>
      <c r="B45" s="239"/>
      <c r="C45" s="643"/>
      <c r="D45" s="643"/>
      <c r="E45" s="643"/>
      <c r="F45" s="643"/>
      <c r="G45" s="628" t="s">
        <v>339</v>
      </c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467">
        <v>10</v>
      </c>
      <c r="AJ45" s="468"/>
      <c r="AK45" s="468"/>
      <c r="AL45" s="512"/>
      <c r="AM45" s="635"/>
      <c r="AN45" s="636"/>
      <c r="AO45" s="679"/>
      <c r="AP45" s="188"/>
      <c r="AQ45" s="152"/>
      <c r="AR45" s="152"/>
      <c r="AS45" s="152"/>
      <c r="AT45" s="152"/>
      <c r="AU45" s="152"/>
      <c r="AV45" s="152"/>
      <c r="AW45" s="152"/>
      <c r="AX45" s="152"/>
      <c r="AY45" s="152"/>
    </row>
    <row r="46" spans="1:51" s="80" customFormat="1" ht="16.5" customHeight="1">
      <c r="A46" s="238"/>
      <c r="B46" s="239"/>
      <c r="C46" s="643" t="s">
        <v>427</v>
      </c>
      <c r="D46" s="643"/>
      <c r="E46" s="643"/>
      <c r="F46" s="643"/>
      <c r="G46" s="619" t="s">
        <v>340</v>
      </c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513">
        <v>10</v>
      </c>
      <c r="AJ46" s="514"/>
      <c r="AK46" s="514"/>
      <c r="AL46" s="515"/>
      <c r="AM46" s="629">
        <f>+SUM(AI46:AL48)/3*(12.5%)*10</f>
        <v>9.583333333333334</v>
      </c>
      <c r="AN46" s="630"/>
      <c r="AO46" s="677"/>
      <c r="AP46" s="188"/>
      <c r="AQ46" s="152"/>
      <c r="AR46" s="152"/>
      <c r="AS46" s="152"/>
      <c r="AT46" s="152"/>
      <c r="AU46" s="152"/>
      <c r="AV46" s="152"/>
      <c r="AW46" s="152"/>
      <c r="AX46" s="152"/>
      <c r="AY46" s="152"/>
    </row>
    <row r="47" spans="1:51" s="80" customFormat="1" ht="24" customHeight="1">
      <c r="A47" s="238"/>
      <c r="B47" s="239"/>
      <c r="C47" s="643"/>
      <c r="D47" s="643"/>
      <c r="E47" s="643"/>
      <c r="F47" s="643"/>
      <c r="G47" s="683" t="s">
        <v>341</v>
      </c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5"/>
      <c r="AI47" s="481">
        <v>10</v>
      </c>
      <c r="AJ47" s="482"/>
      <c r="AK47" s="482"/>
      <c r="AL47" s="511"/>
      <c r="AM47" s="632"/>
      <c r="AN47" s="633"/>
      <c r="AO47" s="678"/>
      <c r="AP47" s="188"/>
      <c r="AQ47" s="152"/>
      <c r="AR47" s="152"/>
      <c r="AS47" s="152"/>
      <c r="AT47" s="152"/>
      <c r="AU47" s="152"/>
      <c r="AV47" s="152"/>
      <c r="AW47" s="152"/>
      <c r="AX47" s="152"/>
      <c r="AY47" s="152"/>
    </row>
    <row r="48" spans="1:51" s="80" customFormat="1" ht="16.5" customHeight="1">
      <c r="A48" s="238"/>
      <c r="B48" s="239"/>
      <c r="C48" s="643"/>
      <c r="D48" s="643"/>
      <c r="E48" s="643"/>
      <c r="F48" s="643"/>
      <c r="G48" s="628" t="s">
        <v>342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467">
        <v>3</v>
      </c>
      <c r="AJ48" s="468"/>
      <c r="AK48" s="468"/>
      <c r="AL48" s="512"/>
      <c r="AM48" s="635"/>
      <c r="AN48" s="636"/>
      <c r="AO48" s="679"/>
      <c r="AP48" s="188"/>
      <c r="AQ48" s="152"/>
      <c r="AR48" s="152"/>
      <c r="AS48" s="152"/>
      <c r="AT48" s="152"/>
      <c r="AU48" s="152"/>
      <c r="AV48" s="152"/>
      <c r="AW48" s="152"/>
      <c r="AX48" s="152"/>
      <c r="AY48" s="152"/>
    </row>
    <row r="49" spans="1:51" s="80" customFormat="1" ht="16.5" customHeight="1">
      <c r="A49" s="238"/>
      <c r="B49" s="239"/>
      <c r="C49" s="643" t="s">
        <v>428</v>
      </c>
      <c r="D49" s="643"/>
      <c r="E49" s="643"/>
      <c r="F49" s="643"/>
      <c r="G49" s="619" t="s">
        <v>302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10</v>
      </c>
      <c r="AJ49" s="514"/>
      <c r="AK49" s="514"/>
      <c r="AL49" s="515"/>
      <c r="AM49" s="629">
        <f>+SUM(AI49:AL51)/3*(12.5%)*10</f>
        <v>9.166666666666666</v>
      </c>
      <c r="AN49" s="630"/>
      <c r="AO49" s="677"/>
      <c r="AP49" s="188"/>
      <c r="AQ49" s="152"/>
      <c r="AR49" s="152"/>
      <c r="AS49" s="152"/>
      <c r="AT49" s="152"/>
      <c r="AU49" s="152"/>
      <c r="AV49" s="152"/>
      <c r="AW49" s="152"/>
      <c r="AX49" s="152"/>
      <c r="AY49" s="152"/>
    </row>
    <row r="50" spans="1:51" s="80" customFormat="1" ht="24" customHeight="1">
      <c r="A50" s="238"/>
      <c r="B50" s="239"/>
      <c r="C50" s="643"/>
      <c r="D50" s="643"/>
      <c r="E50" s="643"/>
      <c r="F50" s="643"/>
      <c r="G50" s="683" t="s">
        <v>343</v>
      </c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5"/>
      <c r="AI50" s="481">
        <v>2</v>
      </c>
      <c r="AJ50" s="482"/>
      <c r="AK50" s="482"/>
      <c r="AL50" s="511"/>
      <c r="AM50" s="632"/>
      <c r="AN50" s="633"/>
      <c r="AO50" s="678"/>
      <c r="AP50" s="188"/>
      <c r="AQ50" s="152"/>
      <c r="AR50" s="152"/>
      <c r="AS50" s="152"/>
      <c r="AT50" s="152"/>
      <c r="AU50" s="152"/>
      <c r="AV50" s="152"/>
      <c r="AW50" s="152"/>
      <c r="AX50" s="152"/>
      <c r="AY50" s="152"/>
    </row>
    <row r="51" spans="1:51" s="80" customFormat="1" ht="16.5" customHeight="1">
      <c r="A51" s="238"/>
      <c r="B51" s="239"/>
      <c r="C51" s="643"/>
      <c r="D51" s="643"/>
      <c r="E51" s="643"/>
      <c r="F51" s="643"/>
      <c r="G51" s="628" t="s">
        <v>344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467">
        <v>10</v>
      </c>
      <c r="AJ51" s="468"/>
      <c r="AK51" s="468"/>
      <c r="AL51" s="512"/>
      <c r="AM51" s="635"/>
      <c r="AN51" s="636"/>
      <c r="AO51" s="679"/>
      <c r="AP51" s="188"/>
      <c r="AQ51" s="152"/>
      <c r="AR51" s="152"/>
      <c r="AS51" s="152"/>
      <c r="AT51" s="152"/>
      <c r="AU51" s="152"/>
      <c r="AV51" s="152"/>
      <c r="AW51" s="152"/>
      <c r="AX51" s="152"/>
      <c r="AY51" s="152"/>
    </row>
    <row r="52" spans="1:51" s="80" customFormat="1" ht="16.5" customHeight="1">
      <c r="A52" s="238"/>
      <c r="B52" s="239"/>
      <c r="C52" s="643" t="s">
        <v>435</v>
      </c>
      <c r="D52" s="643"/>
      <c r="E52" s="643"/>
      <c r="F52" s="643"/>
      <c r="G52" s="619" t="s">
        <v>345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+SUM(AI52:AL54)/3*(12.5%)*10</f>
        <v>12.5</v>
      </c>
      <c r="AN52" s="630"/>
      <c r="AO52" s="677"/>
      <c r="AP52" s="188"/>
      <c r="AQ52" s="152"/>
      <c r="AR52" s="152"/>
      <c r="AS52" s="152"/>
      <c r="AT52" s="152"/>
      <c r="AU52" s="152"/>
      <c r="AV52" s="152"/>
      <c r="AW52" s="152"/>
      <c r="AX52" s="152"/>
      <c r="AY52" s="152"/>
    </row>
    <row r="53" spans="1:51" s="80" customFormat="1" ht="16.5" customHeight="1">
      <c r="A53" s="238"/>
      <c r="B53" s="239"/>
      <c r="C53" s="643"/>
      <c r="D53" s="643"/>
      <c r="E53" s="643"/>
      <c r="F53" s="643"/>
      <c r="G53" s="620" t="s">
        <v>346</v>
      </c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481">
        <v>10</v>
      </c>
      <c r="AJ53" s="482"/>
      <c r="AK53" s="482"/>
      <c r="AL53" s="511"/>
      <c r="AM53" s="632"/>
      <c r="AN53" s="633"/>
      <c r="AO53" s="678"/>
      <c r="AP53" s="188"/>
      <c r="AQ53" s="152"/>
      <c r="AR53" s="152"/>
      <c r="AS53" s="152"/>
      <c r="AT53" s="152"/>
      <c r="AU53" s="152"/>
      <c r="AV53" s="152"/>
      <c r="AW53" s="152"/>
      <c r="AX53" s="152"/>
      <c r="AY53" s="152"/>
    </row>
    <row r="54" spans="1:51" s="80" customFormat="1" ht="16.5" customHeight="1">
      <c r="A54" s="240"/>
      <c r="B54" s="241"/>
      <c r="C54" s="643"/>
      <c r="D54" s="643"/>
      <c r="E54" s="643"/>
      <c r="F54" s="643"/>
      <c r="G54" s="628" t="s">
        <v>347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79"/>
      <c r="AP54" s="188"/>
      <c r="AQ54" s="152"/>
      <c r="AR54" s="152"/>
      <c r="AS54" s="152"/>
      <c r="AT54" s="152"/>
      <c r="AU54" s="152"/>
      <c r="AV54" s="152"/>
      <c r="AW54" s="152"/>
      <c r="AX54" s="152"/>
      <c r="AY54" s="152"/>
    </row>
    <row r="55" spans="1:51" s="80" customFormat="1" ht="16.5" customHeight="1">
      <c r="A55" s="236" t="s">
        <v>308</v>
      </c>
      <c r="B55" s="237"/>
      <c r="C55" s="643" t="s">
        <v>436</v>
      </c>
      <c r="D55" s="643"/>
      <c r="E55" s="643"/>
      <c r="F55" s="643"/>
      <c r="G55" s="619" t="s">
        <v>348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10</v>
      </c>
      <c r="AJ55" s="514"/>
      <c r="AK55" s="514"/>
      <c r="AL55" s="515"/>
      <c r="AM55" s="629">
        <f>+SUM(AI55:AL57)/3*(12.5%)*10</f>
        <v>12.5</v>
      </c>
      <c r="AN55" s="630"/>
      <c r="AO55" s="677"/>
      <c r="AP55" s="188"/>
      <c r="AQ55" s="152"/>
      <c r="AR55" s="152"/>
      <c r="AS55" s="152"/>
      <c r="AT55" s="152"/>
      <c r="AU55" s="152"/>
      <c r="AV55" s="152"/>
      <c r="AW55" s="152"/>
      <c r="AX55" s="152"/>
      <c r="AY55" s="152"/>
    </row>
    <row r="56" spans="1:51" s="80" customFormat="1" ht="16.5" customHeight="1">
      <c r="A56" s="238"/>
      <c r="B56" s="239"/>
      <c r="C56" s="643"/>
      <c r="D56" s="643"/>
      <c r="E56" s="643"/>
      <c r="F56" s="643"/>
      <c r="G56" s="620" t="s">
        <v>349</v>
      </c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481">
        <v>10</v>
      </c>
      <c r="AJ56" s="482"/>
      <c r="AK56" s="482"/>
      <c r="AL56" s="511"/>
      <c r="AM56" s="632"/>
      <c r="AN56" s="633"/>
      <c r="AO56" s="678"/>
      <c r="AP56" s="188"/>
      <c r="AQ56" s="152"/>
      <c r="AR56" s="152"/>
      <c r="AS56" s="152"/>
      <c r="AT56" s="152"/>
      <c r="AU56" s="152"/>
      <c r="AV56" s="152"/>
      <c r="AW56" s="152"/>
      <c r="AX56" s="152"/>
      <c r="AY56" s="152"/>
    </row>
    <row r="57" spans="1:51" s="80" customFormat="1" ht="16.5" customHeight="1">
      <c r="A57" s="238"/>
      <c r="B57" s="239"/>
      <c r="C57" s="643"/>
      <c r="D57" s="643"/>
      <c r="E57" s="643"/>
      <c r="F57" s="643"/>
      <c r="G57" s="628" t="s">
        <v>350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8"/>
      <c r="AC57" s="628"/>
      <c r="AD57" s="628"/>
      <c r="AE57" s="628"/>
      <c r="AF57" s="628"/>
      <c r="AG57" s="628"/>
      <c r="AH57" s="628"/>
      <c r="AI57" s="467">
        <v>10</v>
      </c>
      <c r="AJ57" s="468"/>
      <c r="AK57" s="468"/>
      <c r="AL57" s="512"/>
      <c r="AM57" s="635"/>
      <c r="AN57" s="636"/>
      <c r="AO57" s="679"/>
      <c r="AP57" s="188"/>
      <c r="AQ57" s="152"/>
      <c r="AR57" s="152"/>
      <c r="AS57" s="152"/>
      <c r="AT57" s="152"/>
      <c r="AU57" s="152"/>
      <c r="AV57" s="152"/>
      <c r="AW57" s="152"/>
      <c r="AX57" s="152"/>
      <c r="AY57" s="152"/>
    </row>
    <row r="58" spans="1:51" s="80" customFormat="1" ht="16.5" customHeight="1">
      <c r="A58" s="238"/>
      <c r="B58" s="239"/>
      <c r="C58" s="643" t="s">
        <v>437</v>
      </c>
      <c r="D58" s="643"/>
      <c r="E58" s="643"/>
      <c r="F58" s="643"/>
      <c r="G58" s="619" t="s">
        <v>351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10</v>
      </c>
      <c r="AJ58" s="514"/>
      <c r="AK58" s="514"/>
      <c r="AL58" s="515"/>
      <c r="AM58" s="629">
        <f>+SUM(AI58:AL60)/3*(12.5%)*10</f>
        <v>9.166666666666666</v>
      </c>
      <c r="AN58" s="630"/>
      <c r="AO58" s="677"/>
      <c r="AP58" s="188"/>
      <c r="AQ58" s="152"/>
      <c r="AR58" s="152"/>
      <c r="AS58" s="152"/>
      <c r="AT58" s="152"/>
      <c r="AU58" s="152"/>
      <c r="AV58" s="152"/>
      <c r="AW58" s="152"/>
      <c r="AX58" s="152"/>
      <c r="AY58" s="152"/>
    </row>
    <row r="59" spans="1:51" s="80" customFormat="1" ht="16.5" customHeight="1">
      <c r="A59" s="238"/>
      <c r="B59" s="239"/>
      <c r="C59" s="643"/>
      <c r="D59" s="643"/>
      <c r="E59" s="643"/>
      <c r="F59" s="643"/>
      <c r="G59" s="620" t="s">
        <v>315</v>
      </c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481">
        <v>2</v>
      </c>
      <c r="AJ59" s="482"/>
      <c r="AK59" s="482"/>
      <c r="AL59" s="511"/>
      <c r="AM59" s="632"/>
      <c r="AN59" s="633"/>
      <c r="AO59" s="678"/>
      <c r="AP59" s="188"/>
      <c r="AQ59" s="152"/>
      <c r="AR59" s="152"/>
      <c r="AS59" s="152"/>
      <c r="AT59" s="152"/>
      <c r="AU59" s="152"/>
      <c r="AV59" s="152"/>
      <c r="AW59" s="152"/>
      <c r="AX59" s="152"/>
      <c r="AY59" s="152"/>
    </row>
    <row r="60" spans="1:51" s="80" customFormat="1" ht="16.5" customHeight="1">
      <c r="A60" s="240"/>
      <c r="B60" s="241"/>
      <c r="C60" s="643"/>
      <c r="D60" s="643"/>
      <c r="E60" s="643"/>
      <c r="F60" s="643"/>
      <c r="G60" s="628" t="s">
        <v>352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10</v>
      </c>
      <c r="AJ60" s="468"/>
      <c r="AK60" s="468"/>
      <c r="AL60" s="512"/>
      <c r="AM60" s="635"/>
      <c r="AN60" s="636"/>
      <c r="AO60" s="679"/>
      <c r="AP60" s="188"/>
      <c r="AQ60" s="152"/>
      <c r="AR60" s="152"/>
      <c r="AS60" s="152"/>
      <c r="AT60" s="152"/>
      <c r="AU60" s="152"/>
      <c r="AV60" s="152"/>
      <c r="AW60" s="152"/>
      <c r="AX60" s="152"/>
      <c r="AY60" s="152"/>
    </row>
    <row r="61" spans="1:51" s="80" customFormat="1" ht="16.5" customHeight="1" hidden="1">
      <c r="A61" s="519"/>
      <c r="B61" s="520"/>
      <c r="C61" s="520"/>
      <c r="D61" s="520"/>
      <c r="E61" s="520"/>
      <c r="F61" s="521"/>
      <c r="G61" s="522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1"/>
      <c r="AI61" s="522"/>
      <c r="AJ61" s="520"/>
      <c r="AK61" s="520"/>
      <c r="AL61" s="521"/>
      <c r="AM61" s="522"/>
      <c r="AN61" s="520"/>
      <c r="AO61" s="523"/>
      <c r="AP61" s="188"/>
      <c r="AQ61" s="152"/>
      <c r="AR61" s="152"/>
      <c r="AS61" s="152"/>
      <c r="AT61" s="152"/>
      <c r="AU61" s="152"/>
      <c r="AV61" s="152"/>
      <c r="AW61" s="152"/>
      <c r="AX61" s="152"/>
      <c r="AY61" s="152"/>
    </row>
    <row r="62" spans="1:51" s="80" customFormat="1" ht="16.5" customHeight="1">
      <c r="A62" s="306" t="s">
        <v>153</v>
      </c>
      <c r="B62" s="516"/>
      <c r="C62" s="643" t="s">
        <v>438</v>
      </c>
      <c r="D62" s="643"/>
      <c r="E62" s="643"/>
      <c r="F62" s="643"/>
      <c r="G62" s="619" t="s">
        <v>353</v>
      </c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513">
        <v>10</v>
      </c>
      <c r="AJ62" s="514"/>
      <c r="AK62" s="514"/>
      <c r="AL62" s="515"/>
      <c r="AM62" s="629">
        <f>+SUM(AI62:AL64)/3*(12.5%)*10</f>
        <v>12.5</v>
      </c>
      <c r="AN62" s="630"/>
      <c r="AO62" s="677"/>
      <c r="AP62" s="188"/>
      <c r="AQ62" s="152"/>
      <c r="AR62" s="152"/>
      <c r="AS62" s="152"/>
      <c r="AT62" s="152"/>
      <c r="AU62" s="152"/>
      <c r="AV62" s="152"/>
      <c r="AW62" s="152"/>
      <c r="AX62" s="152"/>
      <c r="AY62" s="152"/>
    </row>
    <row r="63" spans="1:51" s="80" customFormat="1" ht="24" customHeight="1">
      <c r="A63" s="308"/>
      <c r="B63" s="517"/>
      <c r="C63" s="643"/>
      <c r="D63" s="643"/>
      <c r="E63" s="643"/>
      <c r="F63" s="643"/>
      <c r="G63" s="641" t="s">
        <v>354</v>
      </c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481">
        <v>10</v>
      </c>
      <c r="AJ63" s="482"/>
      <c r="AK63" s="482"/>
      <c r="AL63" s="511"/>
      <c r="AM63" s="632"/>
      <c r="AN63" s="633"/>
      <c r="AO63" s="678"/>
      <c r="AP63" s="188"/>
      <c r="AQ63" s="152"/>
      <c r="AR63" s="152"/>
      <c r="AS63" s="152"/>
      <c r="AT63" s="152"/>
      <c r="AU63" s="152"/>
      <c r="AV63" s="152"/>
      <c r="AW63" s="152"/>
      <c r="AX63" s="152"/>
      <c r="AY63" s="152"/>
    </row>
    <row r="64" spans="1:51" s="80" customFormat="1" ht="16.5" customHeight="1">
      <c r="A64" s="308"/>
      <c r="B64" s="517"/>
      <c r="C64" s="643"/>
      <c r="D64" s="643"/>
      <c r="E64" s="643"/>
      <c r="F64" s="643"/>
      <c r="G64" s="628" t="s">
        <v>285</v>
      </c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467">
        <v>10</v>
      </c>
      <c r="AJ64" s="468"/>
      <c r="AK64" s="468"/>
      <c r="AL64" s="512"/>
      <c r="AM64" s="635"/>
      <c r="AN64" s="636"/>
      <c r="AO64" s="679"/>
      <c r="AP64" s="188"/>
      <c r="AQ64" s="152"/>
      <c r="AR64" s="152"/>
      <c r="AS64" s="152"/>
      <c r="AT64" s="152"/>
      <c r="AU64" s="152"/>
      <c r="AV64" s="152"/>
      <c r="AW64" s="152"/>
      <c r="AX64" s="152"/>
      <c r="AY64" s="152"/>
    </row>
    <row r="65" spans="1:51" s="80" customFormat="1" ht="16.5" customHeight="1">
      <c r="A65" s="308"/>
      <c r="B65" s="517"/>
      <c r="C65" s="643" t="s">
        <v>439</v>
      </c>
      <c r="D65" s="643"/>
      <c r="E65" s="643"/>
      <c r="F65" s="643"/>
      <c r="G65" s="619" t="s">
        <v>321</v>
      </c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513">
        <v>10</v>
      </c>
      <c r="AJ65" s="514"/>
      <c r="AK65" s="514"/>
      <c r="AL65" s="515"/>
      <c r="AM65" s="629">
        <f>+SUM(AI65:AL67)/3*(12.5%)*10</f>
        <v>12.5</v>
      </c>
      <c r="AN65" s="630"/>
      <c r="AO65" s="677"/>
      <c r="AP65" s="188"/>
      <c r="AQ65" s="152"/>
      <c r="AR65" s="152"/>
      <c r="AS65" s="152"/>
      <c r="AT65" s="152"/>
      <c r="AU65" s="152"/>
      <c r="AV65" s="152"/>
      <c r="AW65" s="152"/>
      <c r="AX65" s="152"/>
      <c r="AY65" s="152"/>
    </row>
    <row r="66" spans="1:51" s="80" customFormat="1" ht="24" customHeight="1">
      <c r="A66" s="308"/>
      <c r="B66" s="517"/>
      <c r="C66" s="643"/>
      <c r="D66" s="643"/>
      <c r="E66" s="643"/>
      <c r="F66" s="643"/>
      <c r="G66" s="641" t="s">
        <v>322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481">
        <v>10</v>
      </c>
      <c r="AJ66" s="482"/>
      <c r="AK66" s="482"/>
      <c r="AL66" s="511"/>
      <c r="AM66" s="632"/>
      <c r="AN66" s="633"/>
      <c r="AO66" s="678"/>
      <c r="AP66" s="188"/>
      <c r="AQ66" s="152"/>
      <c r="AR66" s="152"/>
      <c r="AS66" s="152"/>
      <c r="AT66" s="152"/>
      <c r="AU66" s="152"/>
      <c r="AV66" s="152"/>
      <c r="AW66" s="152"/>
      <c r="AX66" s="152"/>
      <c r="AY66" s="152"/>
    </row>
    <row r="67" spans="1:51" s="80" customFormat="1" ht="24" customHeight="1">
      <c r="A67" s="310"/>
      <c r="B67" s="518"/>
      <c r="C67" s="643"/>
      <c r="D67" s="643"/>
      <c r="E67" s="643"/>
      <c r="F67" s="643"/>
      <c r="G67" s="644" t="s">
        <v>355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467">
        <v>10</v>
      </c>
      <c r="AJ67" s="468"/>
      <c r="AK67" s="468"/>
      <c r="AL67" s="512"/>
      <c r="AM67" s="635"/>
      <c r="AN67" s="636"/>
      <c r="AO67" s="679"/>
      <c r="AP67" s="188"/>
      <c r="AQ67" s="152"/>
      <c r="AR67" s="152"/>
      <c r="AS67" s="152"/>
      <c r="AT67" s="152"/>
      <c r="AU67" s="152"/>
      <c r="AV67" s="152"/>
      <c r="AW67" s="152"/>
      <c r="AX67" s="152"/>
      <c r="AY67" s="152"/>
    </row>
    <row r="68" spans="1:51" s="80" customFormat="1" ht="15" customHeight="1">
      <c r="A68" s="487" t="s">
        <v>113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627"/>
      <c r="AM68" s="624">
        <f>+SUM(AM43:AO67)</f>
        <v>90.41666666666667</v>
      </c>
      <c r="AN68" s="625"/>
      <c r="AO68" s="702"/>
      <c r="AP68" s="189"/>
      <c r="AQ68" s="152"/>
      <c r="AR68" s="152"/>
      <c r="AS68" s="152"/>
      <c r="AT68" s="152"/>
      <c r="AU68" s="152"/>
      <c r="AV68" s="152"/>
      <c r="AW68" s="152"/>
      <c r="AX68" s="152"/>
      <c r="AY68" s="152"/>
    </row>
    <row r="69" spans="1:51" s="80" customFormat="1" ht="9.75" customHeight="1">
      <c r="A69" s="107"/>
      <c r="AO69" s="108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</row>
    <row r="70" spans="1:51" s="80" customFormat="1" ht="15" customHeight="1">
      <c r="A70" s="470" t="s">
        <v>118</v>
      </c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3"/>
      <c r="AP70" s="180"/>
      <c r="AQ70" s="152"/>
      <c r="AR70" s="152"/>
      <c r="AS70" s="152"/>
      <c r="AT70" s="152"/>
      <c r="AU70" s="152"/>
      <c r="AV70" s="152"/>
      <c r="AW70" s="152"/>
      <c r="AX70" s="152"/>
      <c r="AY70" s="152"/>
    </row>
    <row r="71" spans="1:51" s="80" customFormat="1" ht="15" customHeight="1">
      <c r="A71" s="492" t="s">
        <v>92</v>
      </c>
      <c r="B71" s="493"/>
      <c r="C71" s="493"/>
      <c r="D71" s="493"/>
      <c r="E71" s="493"/>
      <c r="F71" s="494"/>
      <c r="G71" s="498" t="s">
        <v>64</v>
      </c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4"/>
      <c r="AI71" s="498" t="s">
        <v>114</v>
      </c>
      <c r="AJ71" s="493"/>
      <c r="AK71" s="493"/>
      <c r="AL71" s="493"/>
      <c r="AM71" s="493"/>
      <c r="AN71" s="493"/>
      <c r="AO71" s="500"/>
      <c r="AP71" s="186"/>
      <c r="AQ71" s="152"/>
      <c r="AR71" s="152"/>
      <c r="AS71" s="152"/>
      <c r="AT71" s="152"/>
      <c r="AU71" s="152"/>
      <c r="AV71" s="152"/>
      <c r="AW71" s="152"/>
      <c r="AX71" s="152"/>
      <c r="AY71" s="152"/>
    </row>
    <row r="72" spans="1:51" s="80" customFormat="1" ht="12.75">
      <c r="A72" s="495"/>
      <c r="B72" s="496"/>
      <c r="C72" s="496"/>
      <c r="D72" s="496"/>
      <c r="E72" s="496"/>
      <c r="F72" s="497"/>
      <c r="G72" s="499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7"/>
      <c r="AI72" s="499"/>
      <c r="AJ72" s="496"/>
      <c r="AK72" s="496"/>
      <c r="AL72" s="496"/>
      <c r="AM72" s="496"/>
      <c r="AN72" s="496"/>
      <c r="AO72" s="501"/>
      <c r="AP72" s="187"/>
      <c r="AQ72" s="152"/>
      <c r="AR72" s="152"/>
      <c r="AS72" s="152"/>
      <c r="AT72" s="152"/>
      <c r="AU72" s="152"/>
      <c r="AV72" s="152"/>
      <c r="AW72" s="152"/>
      <c r="AX72" s="152"/>
      <c r="AY72" s="152"/>
    </row>
    <row r="73" spans="1:51" s="80" customFormat="1" ht="55.5" customHeight="1">
      <c r="A73" s="668" t="s">
        <v>324</v>
      </c>
      <c r="B73" s="669"/>
      <c r="C73" s="669"/>
      <c r="D73" s="669"/>
      <c r="E73" s="669"/>
      <c r="F73" s="669"/>
      <c r="G73" s="640" t="s">
        <v>325</v>
      </c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513"/>
      <c r="AJ73" s="514"/>
      <c r="AK73" s="514"/>
      <c r="AL73" s="514"/>
      <c r="AM73" s="514"/>
      <c r="AN73" s="514"/>
      <c r="AO73" s="670"/>
      <c r="AP73" s="190"/>
      <c r="AQ73" s="152"/>
      <c r="AR73" s="152"/>
      <c r="AS73" s="152"/>
      <c r="AT73" s="152"/>
      <c r="AU73" s="152"/>
      <c r="AV73" s="152"/>
      <c r="AW73" s="152"/>
      <c r="AX73" s="152"/>
      <c r="AY73" s="152"/>
    </row>
    <row r="74" spans="1:51" s="80" customFormat="1" ht="25.5" customHeight="1">
      <c r="A74" s="666" t="s">
        <v>326</v>
      </c>
      <c r="B74" s="667"/>
      <c r="C74" s="667"/>
      <c r="D74" s="667"/>
      <c r="E74" s="667"/>
      <c r="F74" s="667"/>
      <c r="G74" s="641" t="s">
        <v>327</v>
      </c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671"/>
      <c r="AJ74" s="672"/>
      <c r="AK74" s="672"/>
      <c r="AL74" s="672"/>
      <c r="AM74" s="672"/>
      <c r="AN74" s="672"/>
      <c r="AO74" s="673"/>
      <c r="AP74" s="190"/>
      <c r="AQ74" s="152"/>
      <c r="AR74" s="152"/>
      <c r="AS74" s="152"/>
      <c r="AT74" s="152"/>
      <c r="AU74" s="152"/>
      <c r="AV74" s="152"/>
      <c r="AW74" s="152"/>
      <c r="AX74" s="152"/>
      <c r="AY74" s="152"/>
    </row>
    <row r="75" spans="1:51" s="80" customFormat="1" ht="45" customHeight="1">
      <c r="A75" s="666" t="s">
        <v>328</v>
      </c>
      <c r="B75" s="667"/>
      <c r="C75" s="667"/>
      <c r="D75" s="667"/>
      <c r="E75" s="667"/>
      <c r="F75" s="667"/>
      <c r="G75" s="641" t="s">
        <v>329</v>
      </c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481"/>
      <c r="AJ75" s="482"/>
      <c r="AK75" s="482"/>
      <c r="AL75" s="482"/>
      <c r="AM75" s="482"/>
      <c r="AN75" s="482"/>
      <c r="AO75" s="483"/>
      <c r="AP75" s="190"/>
      <c r="AQ75" s="152"/>
      <c r="AR75" s="152"/>
      <c r="AS75" s="152"/>
      <c r="AT75" s="152"/>
      <c r="AU75" s="152"/>
      <c r="AV75" s="152"/>
      <c r="AW75" s="152"/>
      <c r="AX75" s="152"/>
      <c r="AY75" s="152"/>
    </row>
    <row r="76" spans="1:51" s="80" customFormat="1" ht="45" customHeight="1">
      <c r="A76" s="666" t="s">
        <v>330</v>
      </c>
      <c r="B76" s="667"/>
      <c r="C76" s="667"/>
      <c r="D76" s="667"/>
      <c r="E76" s="667"/>
      <c r="F76" s="667"/>
      <c r="G76" s="641" t="s">
        <v>331</v>
      </c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481"/>
      <c r="AJ76" s="482"/>
      <c r="AK76" s="482"/>
      <c r="AL76" s="482"/>
      <c r="AM76" s="482"/>
      <c r="AN76" s="482"/>
      <c r="AO76" s="483"/>
      <c r="AP76" s="190"/>
      <c r="AQ76" s="152"/>
      <c r="AR76" s="152"/>
      <c r="AS76" s="152"/>
      <c r="AT76" s="152"/>
      <c r="AU76" s="152"/>
      <c r="AV76" s="152"/>
      <c r="AW76" s="152"/>
      <c r="AX76" s="152"/>
      <c r="AY76" s="152"/>
    </row>
    <row r="77" spans="1:51" s="80" customFormat="1" ht="45" customHeight="1">
      <c r="A77" s="658" t="s">
        <v>332</v>
      </c>
      <c r="B77" s="659"/>
      <c r="C77" s="659"/>
      <c r="D77" s="659"/>
      <c r="E77" s="659"/>
      <c r="F77" s="659"/>
      <c r="G77" s="644" t="s">
        <v>403</v>
      </c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467"/>
      <c r="AJ77" s="468"/>
      <c r="AK77" s="468"/>
      <c r="AL77" s="468"/>
      <c r="AM77" s="468"/>
      <c r="AN77" s="468"/>
      <c r="AO77" s="469"/>
      <c r="AP77" s="190"/>
      <c r="AQ77" s="152"/>
      <c r="AR77" s="152"/>
      <c r="AS77" s="152"/>
      <c r="AT77" s="152"/>
      <c r="AU77" s="152"/>
      <c r="AV77" s="152"/>
      <c r="AW77" s="152"/>
      <c r="AX77" s="152"/>
      <c r="AY77" s="152"/>
    </row>
    <row r="78" spans="1:51" s="80" customFormat="1" ht="7.5" customHeight="1">
      <c r="A78" s="109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86"/>
      <c r="AM78" s="86"/>
      <c r="AN78" s="86"/>
      <c r="AO78" s="108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</row>
    <row r="79" spans="1:51" s="80" customFormat="1" ht="15" customHeight="1" thickBot="1">
      <c r="A79" s="470" t="s">
        <v>59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2"/>
      <c r="AJ79" s="472"/>
      <c r="AK79" s="472"/>
      <c r="AL79" s="472"/>
      <c r="AM79" s="471"/>
      <c r="AN79" s="471"/>
      <c r="AO79" s="473"/>
      <c r="AP79" s="180"/>
      <c r="AQ79" s="152"/>
      <c r="AR79" s="152"/>
      <c r="AS79" s="152"/>
      <c r="AT79" s="152"/>
      <c r="AU79" s="152"/>
      <c r="AV79" s="152"/>
      <c r="AW79" s="152"/>
      <c r="AX79" s="152"/>
      <c r="AY79" s="152"/>
    </row>
    <row r="80" spans="1:51" s="80" customFormat="1" ht="15" customHeight="1" thickBot="1">
      <c r="A80" s="660" t="s">
        <v>440</v>
      </c>
      <c r="B80" s="661"/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701"/>
      <c r="V80" s="701"/>
      <c r="W80" s="701"/>
      <c r="X80" s="701"/>
      <c r="Y80" s="701"/>
      <c r="Z80" s="701"/>
      <c r="AA80" s="701"/>
      <c r="AB80" s="661"/>
      <c r="AC80" s="661"/>
      <c r="AD80" s="661"/>
      <c r="AE80" s="661"/>
      <c r="AF80" s="661"/>
      <c r="AG80" s="661"/>
      <c r="AH80" s="661"/>
      <c r="AI80" s="476">
        <f>+SUM(AM68:AO68)</f>
        <v>90.41666666666667</v>
      </c>
      <c r="AJ80" s="477"/>
      <c r="AK80" s="477"/>
      <c r="AL80" s="478"/>
      <c r="AM80" s="479"/>
      <c r="AN80" s="479"/>
      <c r="AO80" s="480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</row>
    <row r="81" spans="1:51" s="80" customFormat="1" ht="15" customHeight="1" thickBot="1">
      <c r="A81" s="456"/>
      <c r="B81" s="457"/>
      <c r="C81" s="457"/>
      <c r="D81" s="457"/>
      <c r="E81" s="457"/>
      <c r="F81" s="457"/>
      <c r="G81" s="457"/>
      <c r="H81" s="457"/>
      <c r="I81" s="457"/>
      <c r="J81" s="457"/>
      <c r="K81" s="457" t="s">
        <v>91</v>
      </c>
      <c r="L81" s="457"/>
      <c r="M81" s="457"/>
      <c r="N81" s="457"/>
      <c r="O81" s="457"/>
      <c r="P81" s="457"/>
      <c r="Q81" s="457"/>
      <c r="R81" s="457"/>
      <c r="S81" s="457"/>
      <c r="T81" s="457"/>
      <c r="U81" s="458" t="str">
        <f>IF(AM68&lt;59.9,"NO SATISFACTORIO",(IF(AM68&lt;90,"SATISFACTORIO","SOBRESALIENTE")))</f>
        <v>SOBRESALIENTE</v>
      </c>
      <c r="V81" s="459"/>
      <c r="W81" s="459"/>
      <c r="X81" s="459"/>
      <c r="Y81" s="459"/>
      <c r="Z81" s="459"/>
      <c r="AA81" s="460"/>
      <c r="AB81" s="457"/>
      <c r="AC81" s="457"/>
      <c r="AD81" s="457"/>
      <c r="AE81" s="457"/>
      <c r="AF81" s="457"/>
      <c r="AG81" s="457"/>
      <c r="AH81" s="457"/>
      <c r="AI81" s="457"/>
      <c r="AJ81" s="457"/>
      <c r="AK81" s="457"/>
      <c r="AL81" s="457"/>
      <c r="AM81" s="457"/>
      <c r="AN81" s="457"/>
      <c r="AO81" s="461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</row>
    <row r="82" spans="1:51" s="80" customFormat="1" ht="6.75" customHeight="1">
      <c r="A82" s="11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88"/>
      <c r="V82" s="88"/>
      <c r="W82" s="88"/>
      <c r="X82" s="88"/>
      <c r="Y82" s="88"/>
      <c r="Z82" s="88"/>
      <c r="AA82" s="88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113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</row>
    <row r="83" spans="1:51" s="80" customFormat="1" ht="13.5" customHeight="1">
      <c r="A83" s="462" t="s">
        <v>163</v>
      </c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4"/>
      <c r="AP83" s="180"/>
      <c r="AQ83" s="152"/>
      <c r="AR83" s="152"/>
      <c r="AS83" s="152"/>
      <c r="AT83" s="152"/>
      <c r="AU83" s="152"/>
      <c r="AV83" s="152"/>
      <c r="AW83" s="152"/>
      <c r="AX83" s="152"/>
      <c r="AY83" s="152"/>
    </row>
    <row r="84" spans="1:51" s="80" customFormat="1" ht="3" customHeight="1" hidden="1">
      <c r="A84" s="9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92"/>
      <c r="AP84" s="180"/>
      <c r="AQ84" s="152"/>
      <c r="AR84" s="152"/>
      <c r="AS84" s="152"/>
      <c r="AT84" s="152"/>
      <c r="AU84" s="152"/>
      <c r="AV84" s="153"/>
      <c r="AW84" s="152"/>
      <c r="AX84" s="152"/>
      <c r="AY84" s="152"/>
    </row>
    <row r="85" spans="1:45" ht="0.75" customHeight="1" hidden="1">
      <c r="A85" s="89"/>
      <c r="AO85" s="93"/>
      <c r="AS85" s="151"/>
    </row>
    <row r="86" spans="1:41" ht="15" customHeight="1">
      <c r="A86" s="89"/>
      <c r="C86" s="611" t="s">
        <v>121</v>
      </c>
      <c r="D86" s="611"/>
      <c r="E86" s="611"/>
      <c r="F86" s="611"/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Q86" s="611"/>
      <c r="R86" s="611"/>
      <c r="S86" s="611"/>
      <c r="T86" s="611"/>
      <c r="U86" s="611"/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1"/>
      <c r="AL86" s="611"/>
      <c r="AM86" s="611"/>
      <c r="AO86" s="93"/>
    </row>
    <row r="87" spans="1:41" ht="21" customHeight="1">
      <c r="A87" s="89"/>
      <c r="C87" s="612" t="s">
        <v>334</v>
      </c>
      <c r="D87" s="612"/>
      <c r="E87" s="612"/>
      <c r="F87" s="612"/>
      <c r="G87" s="612"/>
      <c r="H87" s="612"/>
      <c r="I87" s="612"/>
      <c r="J87" s="612"/>
      <c r="K87" s="612"/>
      <c r="L87" s="612"/>
      <c r="M87" s="612"/>
      <c r="N87" s="612"/>
      <c r="O87" s="612"/>
      <c r="P87" s="612"/>
      <c r="Q87" s="612"/>
      <c r="R87" s="612"/>
      <c r="S87" s="612"/>
      <c r="T87" s="612"/>
      <c r="U87" s="612"/>
      <c r="V87" s="612"/>
      <c r="W87" s="612"/>
      <c r="X87" s="612"/>
      <c r="Y87" s="612"/>
      <c r="Z87" s="612"/>
      <c r="AA87" s="612"/>
      <c r="AB87" s="612"/>
      <c r="AC87" s="612"/>
      <c r="AD87" s="612"/>
      <c r="AE87" s="612"/>
      <c r="AF87" s="612"/>
      <c r="AG87" s="612"/>
      <c r="AH87" s="612"/>
      <c r="AI87" s="612"/>
      <c r="AJ87" s="612"/>
      <c r="AK87" s="612"/>
      <c r="AL87" s="612"/>
      <c r="AM87" s="612"/>
      <c r="AO87" s="93"/>
    </row>
    <row r="88" spans="1:41" ht="21" customHeight="1">
      <c r="A88" s="89"/>
      <c r="C88" s="612"/>
      <c r="D88" s="612"/>
      <c r="E88" s="612"/>
      <c r="F88" s="612"/>
      <c r="G88" s="612"/>
      <c r="H88" s="612"/>
      <c r="I88" s="612"/>
      <c r="J88" s="612"/>
      <c r="K88" s="612"/>
      <c r="L88" s="612"/>
      <c r="M88" s="612"/>
      <c r="N88" s="612"/>
      <c r="O88" s="612"/>
      <c r="P88" s="612"/>
      <c r="Q88" s="612"/>
      <c r="R88" s="612"/>
      <c r="S88" s="612"/>
      <c r="T88" s="612"/>
      <c r="U88" s="612"/>
      <c r="V88" s="612"/>
      <c r="W88" s="612"/>
      <c r="X88" s="612"/>
      <c r="Y88" s="612"/>
      <c r="Z88" s="612"/>
      <c r="AA88" s="612"/>
      <c r="AB88" s="612"/>
      <c r="AC88" s="612"/>
      <c r="AD88" s="612"/>
      <c r="AE88" s="612"/>
      <c r="AF88" s="612"/>
      <c r="AG88" s="612"/>
      <c r="AH88" s="612"/>
      <c r="AI88" s="612"/>
      <c r="AJ88" s="612"/>
      <c r="AK88" s="612"/>
      <c r="AL88" s="612"/>
      <c r="AM88" s="612"/>
      <c r="AO88" s="93"/>
    </row>
    <row r="89" spans="1:41" ht="21" customHeight="1">
      <c r="A89" s="89"/>
      <c r="C89" s="612"/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  <c r="AA89" s="612"/>
      <c r="AB89" s="612"/>
      <c r="AC89" s="612"/>
      <c r="AD89" s="612"/>
      <c r="AE89" s="612"/>
      <c r="AF89" s="612"/>
      <c r="AG89" s="612"/>
      <c r="AH89" s="612"/>
      <c r="AI89" s="612"/>
      <c r="AJ89" s="612"/>
      <c r="AK89" s="612"/>
      <c r="AL89" s="612"/>
      <c r="AM89" s="612"/>
      <c r="AO89" s="93"/>
    </row>
    <row r="90" spans="1:41" ht="21" customHeight="1">
      <c r="A90" s="89"/>
      <c r="C90" s="612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12"/>
      <c r="X90" s="612"/>
      <c r="Y90" s="612"/>
      <c r="Z90" s="612"/>
      <c r="AA90" s="612"/>
      <c r="AB90" s="612"/>
      <c r="AC90" s="612"/>
      <c r="AD90" s="612"/>
      <c r="AE90" s="612"/>
      <c r="AF90" s="612"/>
      <c r="AG90" s="612"/>
      <c r="AH90" s="612"/>
      <c r="AI90" s="612"/>
      <c r="AJ90" s="612"/>
      <c r="AK90" s="612"/>
      <c r="AL90" s="612"/>
      <c r="AM90" s="612"/>
      <c r="AO90" s="93"/>
    </row>
    <row r="91" spans="1:41" ht="43.5" customHeight="1">
      <c r="A91" s="89"/>
      <c r="C91" s="411" t="s">
        <v>26</v>
      </c>
      <c r="D91" s="412"/>
      <c r="E91" s="412"/>
      <c r="F91" s="41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452"/>
      <c r="AI91" s="452"/>
      <c r="AJ91" s="452"/>
      <c r="AK91" s="452"/>
      <c r="AL91" s="452"/>
      <c r="AM91" s="452"/>
      <c r="AO91" s="93"/>
    </row>
    <row r="92" spans="1:41" ht="43.5" customHeight="1">
      <c r="A92" s="89"/>
      <c r="C92" s="411" t="s">
        <v>27</v>
      </c>
      <c r="D92" s="412"/>
      <c r="E92" s="412"/>
      <c r="F92" s="412"/>
      <c r="G92" s="698"/>
      <c r="H92" s="699"/>
      <c r="I92" s="699"/>
      <c r="J92" s="699"/>
      <c r="K92" s="699"/>
      <c r="L92" s="699"/>
      <c r="M92" s="699"/>
      <c r="N92" s="699"/>
      <c r="O92" s="699"/>
      <c r="P92" s="699"/>
      <c r="Q92" s="699"/>
      <c r="R92" s="699"/>
      <c r="S92" s="699"/>
      <c r="T92" s="699"/>
      <c r="U92" s="699"/>
      <c r="V92" s="699"/>
      <c r="W92" s="699"/>
      <c r="X92" s="699"/>
      <c r="Y92" s="699"/>
      <c r="Z92" s="699"/>
      <c r="AA92" s="699"/>
      <c r="AB92" s="699"/>
      <c r="AC92" s="699"/>
      <c r="AD92" s="699"/>
      <c r="AE92" s="699"/>
      <c r="AF92" s="699"/>
      <c r="AG92" s="699"/>
      <c r="AH92" s="699"/>
      <c r="AI92" s="699"/>
      <c r="AJ92" s="699"/>
      <c r="AK92" s="699"/>
      <c r="AL92" s="699"/>
      <c r="AM92" s="700"/>
      <c r="AO92" s="93"/>
    </row>
    <row r="93" spans="1:41" ht="23.25" customHeight="1">
      <c r="A93" s="89"/>
      <c r="C93" s="453" t="s">
        <v>86</v>
      </c>
      <c r="D93" s="651"/>
      <c r="E93" s="651"/>
      <c r="F93" s="651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455"/>
      <c r="AL93" s="455"/>
      <c r="AM93" s="455"/>
      <c r="AO93" s="93"/>
    </row>
    <row r="94" spans="1:45" ht="15" customHeight="1" thickBot="1">
      <c r="A94" s="439" t="s">
        <v>111</v>
      </c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/>
      <c r="AM94" s="440"/>
      <c r="AN94" s="440"/>
      <c r="AO94" s="441"/>
      <c r="AP94" s="181"/>
      <c r="AS94" s="151"/>
    </row>
    <row r="95" s="148" customFormat="1" ht="15" customHeight="1">
      <c r="AS95" s="151"/>
    </row>
    <row r="96" s="148" customFormat="1" ht="12"/>
    <row r="97" s="148" customFormat="1" ht="12"/>
    <row r="98" s="148" customFormat="1" ht="12"/>
    <row r="99" s="148" customFormat="1" ht="12"/>
    <row r="100" s="148" customFormat="1" ht="12"/>
    <row r="101" s="148" customFormat="1" ht="12"/>
    <row r="102" s="148" customFormat="1" ht="12"/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  <row r="126" s="148" customFormat="1" ht="12"/>
    <row r="127" s="148" customFormat="1" ht="12"/>
    <row r="128" s="148" customFormat="1" ht="12"/>
    <row r="129" s="148" customFormat="1" ht="12"/>
    <row r="130" s="148" customFormat="1" ht="12"/>
    <row r="131" s="148" customFormat="1" ht="12"/>
    <row r="132" s="148" customFormat="1" ht="12"/>
    <row r="133" s="148" customFormat="1" ht="12"/>
    <row r="134" s="148" customFormat="1" ht="12"/>
    <row r="135" s="148" customFormat="1" ht="12"/>
    <row r="136" s="148" customFormat="1" ht="12"/>
    <row r="137" s="148" customFormat="1" ht="12"/>
    <row r="138" s="148" customFormat="1" ht="12"/>
    <row r="139" s="148" customFormat="1" ht="12"/>
    <row r="140" s="148" customFormat="1" ht="12"/>
    <row r="141" s="148" customFormat="1" ht="12"/>
    <row r="142" s="148" customFormat="1" ht="12"/>
    <row r="143" s="148" customFormat="1" ht="12"/>
    <row r="144" s="148" customFormat="1" ht="12"/>
    <row r="145" s="148" customFormat="1" ht="12"/>
    <row r="146" s="148" customFormat="1" ht="12"/>
    <row r="147" s="148" customFormat="1" ht="12"/>
    <row r="148" s="148" customFormat="1" ht="12"/>
    <row r="149" s="148" customFormat="1" ht="12"/>
    <row r="150" s="148" customFormat="1" ht="12"/>
    <row r="151" s="148" customFormat="1" ht="12"/>
    <row r="152" s="148" customFormat="1" ht="12"/>
    <row r="153" s="148" customFormat="1" ht="12"/>
    <row r="154" s="148" customFormat="1" ht="12"/>
    <row r="155" s="148" customFormat="1" ht="12"/>
    <row r="156" s="148" customFormat="1" ht="12"/>
    <row r="157" s="148" customFormat="1" ht="12"/>
    <row r="158" s="148" customFormat="1" ht="12"/>
    <row r="159" s="148" customFormat="1" ht="12"/>
    <row r="160" s="148" customFormat="1" ht="12"/>
    <row r="161" s="148" customFormat="1" ht="12"/>
    <row r="162" s="148" customFormat="1" ht="12"/>
    <row r="163" s="148" customFormat="1" ht="12"/>
    <row r="164" s="148" customFormat="1" ht="12"/>
    <row r="165" s="148" customFormat="1" ht="12"/>
    <row r="166" s="148" customFormat="1" ht="12"/>
    <row r="167" s="148" customFormat="1" ht="12"/>
    <row r="168" s="148" customFormat="1" ht="12"/>
    <row r="169" s="148" customFormat="1" ht="12"/>
    <row r="170" s="148" customFormat="1" ht="12"/>
    <row r="171" s="148" customFormat="1" ht="12"/>
  </sheetData>
  <sheetProtection/>
  <mergeCells count="175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4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C52:F54"/>
    <mergeCell ref="G52:AH52"/>
    <mergeCell ref="AI52:AL52"/>
    <mergeCell ref="AM52:AO54"/>
    <mergeCell ref="G53:AH53"/>
    <mergeCell ref="AI53:AL53"/>
    <mergeCell ref="G54:AH54"/>
    <mergeCell ref="AI54:AL54"/>
    <mergeCell ref="A55:B60"/>
    <mergeCell ref="C55:F57"/>
    <mergeCell ref="G55:AH55"/>
    <mergeCell ref="AI55:AL55"/>
    <mergeCell ref="AM55:AO57"/>
    <mergeCell ref="G56:AH56"/>
    <mergeCell ref="AI56:AL56"/>
    <mergeCell ref="G57:AH57"/>
    <mergeCell ref="AI57:AL57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A61:F61"/>
    <mergeCell ref="G61:AH61"/>
    <mergeCell ref="AI61:AL61"/>
    <mergeCell ref="AM61:AO61"/>
    <mergeCell ref="A62:B67"/>
    <mergeCell ref="C62:F64"/>
    <mergeCell ref="G62:AH62"/>
    <mergeCell ref="AI62:AL62"/>
    <mergeCell ref="AM62:AO64"/>
    <mergeCell ref="G63:AH63"/>
    <mergeCell ref="AI63:AL63"/>
    <mergeCell ref="G64:AH64"/>
    <mergeCell ref="AI64:AL64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A68:AL68"/>
    <mergeCell ref="AM68:AO68"/>
    <mergeCell ref="A70:AO70"/>
    <mergeCell ref="A71:F72"/>
    <mergeCell ref="G71:AH72"/>
    <mergeCell ref="AI71:AO72"/>
    <mergeCell ref="A73:F73"/>
    <mergeCell ref="G73:AH73"/>
    <mergeCell ref="AI73:AO73"/>
    <mergeCell ref="A74:F74"/>
    <mergeCell ref="G74:AH74"/>
    <mergeCell ref="AI74:AO74"/>
    <mergeCell ref="A75:F75"/>
    <mergeCell ref="G75:AH75"/>
    <mergeCell ref="AI75:AO75"/>
    <mergeCell ref="A76:F76"/>
    <mergeCell ref="G76:AH76"/>
    <mergeCell ref="AI76:AO76"/>
    <mergeCell ref="A77:F77"/>
    <mergeCell ref="G77:AH77"/>
    <mergeCell ref="AI77:AO77"/>
    <mergeCell ref="A79:AO79"/>
    <mergeCell ref="A80:AH80"/>
    <mergeCell ref="AI80:AL80"/>
    <mergeCell ref="AM80:AO80"/>
    <mergeCell ref="A81:J81"/>
    <mergeCell ref="K81:T81"/>
    <mergeCell ref="U81:AA81"/>
    <mergeCell ref="AB81:AO81"/>
    <mergeCell ref="A83:AO83"/>
    <mergeCell ref="C86:AM86"/>
    <mergeCell ref="A94:AO94"/>
    <mergeCell ref="C87:AM90"/>
    <mergeCell ref="C91:F91"/>
    <mergeCell ref="G91:AM91"/>
    <mergeCell ref="C92:F92"/>
    <mergeCell ref="G92:AM92"/>
    <mergeCell ref="C93:F93"/>
    <mergeCell ref="G93:AM93"/>
  </mergeCells>
  <conditionalFormatting sqref="U81:U82">
    <cfRule type="expression" priority="5" dxfId="45" stopIfTrue="1">
      <formula>IF($AL$29=0,1,0)</formula>
    </cfRule>
  </conditionalFormatting>
  <conditionalFormatting sqref="AI80:AL80">
    <cfRule type="expression" priority="1" dxfId="46">
      <formula>IF($AI$77=0,1,0)</formula>
    </cfRule>
  </conditionalFormatting>
  <conditionalFormatting sqref="AM43:AO60">
    <cfRule type="expression" priority="4" dxfId="46">
      <formula>IF($AI$45=0,1,0)</formula>
    </cfRule>
  </conditionalFormatting>
  <conditionalFormatting sqref="AM62:AO67">
    <cfRule type="expression" priority="3" dxfId="46">
      <formula>IF($AI$64=0,1,0)</formula>
    </cfRule>
  </conditionalFormatting>
  <conditionalFormatting sqref="AM68">
    <cfRule type="expression" priority="2" dxfId="46">
      <formula>IF($AI$67=0,1,0)</formula>
    </cfRule>
  </conditionalFormatting>
  <dataValidations count="5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75:AH76 AI43:AI60 AH46:AH60 AK43:AK60 AH62:AI67 AK62:AK67 AI73 AI75:AI77">
      <formula1>1</formula1>
      <formula2>10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97"/>
  <sheetViews>
    <sheetView zoomScalePageLayoutView="0" workbookViewId="0" topLeftCell="A65">
      <selection activeCell="A80" sqref="A80:AH80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1.7109375" style="47" customWidth="1"/>
    <col min="42" max="42" width="1.7109375" style="148" customWidth="1"/>
    <col min="43" max="43" width="4.421875" style="148" customWidth="1"/>
    <col min="44" max="45" width="9.28125" style="148" customWidth="1"/>
    <col min="46" max="46" width="7.28125" style="148" customWidth="1"/>
    <col min="47" max="59" width="9.140625" style="148" customWidth="1"/>
    <col min="60" max="16384" width="9.140625" style="47" customWidth="1"/>
  </cols>
  <sheetData>
    <row r="1" spans="1:48" ht="28.5" customHeight="1">
      <c r="A1" s="588"/>
      <c r="B1" s="588"/>
      <c r="C1" s="588"/>
      <c r="D1" s="588"/>
      <c r="E1" s="588"/>
      <c r="F1" s="193" t="s">
        <v>71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650" t="s">
        <v>93</v>
      </c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178"/>
      <c r="AR1" s="148" t="s">
        <v>65</v>
      </c>
      <c r="AS1" s="148" t="s">
        <v>66</v>
      </c>
      <c r="AT1" s="148" t="s">
        <v>357</v>
      </c>
      <c r="AU1" s="148" t="s">
        <v>79</v>
      </c>
      <c r="AV1" s="148" t="s">
        <v>103</v>
      </c>
    </row>
    <row r="2" spans="1:48" ht="28.5" customHeight="1">
      <c r="A2" s="588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358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179"/>
      <c r="AS2" s="148" t="s">
        <v>74</v>
      </c>
      <c r="AT2" s="148" t="s">
        <v>359</v>
      </c>
      <c r="AU2" s="148" t="s">
        <v>80</v>
      </c>
      <c r="AV2" s="149" t="s">
        <v>57</v>
      </c>
    </row>
    <row r="3" spans="6:48" ht="6.7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79"/>
      <c r="AR3" s="148" t="s">
        <v>263</v>
      </c>
      <c r="AS3" s="148" t="s">
        <v>75</v>
      </c>
      <c r="AT3" s="148" t="s">
        <v>360</v>
      </c>
      <c r="AU3" s="148" t="s">
        <v>81</v>
      </c>
      <c r="AV3" s="150" t="s">
        <v>30</v>
      </c>
    </row>
    <row r="4" spans="1:48" ht="15">
      <c r="A4" s="463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180"/>
      <c r="AT4" s="148" t="s">
        <v>361</v>
      </c>
      <c r="AV4" s="150" t="s">
        <v>31</v>
      </c>
    </row>
    <row r="5" spans="1:48" ht="6.75" customHeight="1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181"/>
      <c r="AT5" s="148" t="s">
        <v>362</v>
      </c>
      <c r="AV5" s="150" t="s">
        <v>32</v>
      </c>
    </row>
    <row r="6" spans="6:48" ht="18" customHeight="1"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R6" s="151"/>
      <c r="AT6" s="148" t="s">
        <v>363</v>
      </c>
      <c r="AV6" s="150" t="s">
        <v>33</v>
      </c>
    </row>
    <row r="7" spans="1:48" ht="6.75" customHeight="1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181"/>
      <c r="AT7" s="148" t="s">
        <v>364</v>
      </c>
      <c r="AV7" s="150" t="s">
        <v>34</v>
      </c>
    </row>
    <row r="8" spans="1:48" ht="15" customHeight="1">
      <c r="A8" s="599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600"/>
      <c r="AP8" s="180"/>
      <c r="AT8" s="148" t="s">
        <v>365</v>
      </c>
      <c r="AV8" s="150" t="s">
        <v>35</v>
      </c>
    </row>
    <row r="9" spans="1:48" ht="5.25" customHeight="1">
      <c r="A9" s="116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117"/>
      <c r="AP9" s="151"/>
      <c r="AT9" s="148" t="s">
        <v>366</v>
      </c>
      <c r="AV9" s="150" t="s">
        <v>36</v>
      </c>
    </row>
    <row r="10" spans="1:48" ht="15" customHeight="1">
      <c r="A10" s="118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119"/>
      <c r="AP10" s="182"/>
      <c r="AT10" s="148" t="s">
        <v>367</v>
      </c>
      <c r="AV10" s="150" t="s">
        <v>37</v>
      </c>
    </row>
    <row r="11" spans="1:48" ht="3" customHeight="1">
      <c r="A11" s="120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121"/>
      <c r="AT11" s="148" t="s">
        <v>368</v>
      </c>
      <c r="AV11" s="150" t="s">
        <v>38</v>
      </c>
    </row>
    <row r="12" spans="1:48" ht="15" customHeight="1">
      <c r="A12" s="120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355" t="s">
        <v>369</v>
      </c>
      <c r="M12" s="355"/>
      <c r="N12" s="355"/>
      <c r="O12" s="355"/>
      <c r="P12" s="356"/>
      <c r="Q12" s="564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191"/>
      <c r="AF12" s="355" t="s">
        <v>370</v>
      </c>
      <c r="AG12" s="355"/>
      <c r="AH12" s="355"/>
      <c r="AI12" s="564"/>
      <c r="AJ12" s="565"/>
      <c r="AK12" s="565"/>
      <c r="AL12" s="565"/>
      <c r="AM12" s="565"/>
      <c r="AN12" s="566"/>
      <c r="AO12" s="122"/>
      <c r="AP12" s="183"/>
      <c r="AT12" s="148" t="s">
        <v>371</v>
      </c>
      <c r="AV12" s="150" t="s">
        <v>39</v>
      </c>
    </row>
    <row r="13" spans="1:48" ht="5.25" customHeight="1">
      <c r="A13" s="123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24"/>
      <c r="AP13" s="151"/>
      <c r="AT13" s="148" t="s">
        <v>372</v>
      </c>
      <c r="AV13" s="150" t="s">
        <v>40</v>
      </c>
    </row>
    <row r="14" spans="7:48" ht="10.5" customHeight="1"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25"/>
      <c r="AP14" s="184"/>
      <c r="AT14" s="148" t="s">
        <v>373</v>
      </c>
      <c r="AV14" s="150" t="s">
        <v>41</v>
      </c>
    </row>
    <row r="15" spans="1:48" ht="15" customHeight="1">
      <c r="A15" s="599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600"/>
      <c r="AP15" s="180"/>
      <c r="AT15" s="148" t="s">
        <v>374</v>
      </c>
      <c r="AV15" s="150" t="s">
        <v>42</v>
      </c>
    </row>
    <row r="16" spans="1:48" ht="4.5" customHeight="1">
      <c r="A16" s="126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28"/>
      <c r="AP16" s="184"/>
      <c r="AT16" s="148" t="s">
        <v>375</v>
      </c>
      <c r="AV16" s="150" t="s">
        <v>43</v>
      </c>
    </row>
    <row r="17" spans="1:48" ht="15" customHeight="1">
      <c r="A17" s="12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31"/>
      <c r="AP17" s="184"/>
      <c r="AT17" s="148" t="s">
        <v>376</v>
      </c>
      <c r="AV17" s="150" t="s">
        <v>44</v>
      </c>
    </row>
    <row r="18" spans="1:48" ht="3" customHeight="1">
      <c r="A18" s="12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31"/>
      <c r="AP18" s="184"/>
      <c r="AT18" s="148" t="s">
        <v>377</v>
      </c>
      <c r="AV18" s="150" t="s">
        <v>45</v>
      </c>
    </row>
    <row r="19" spans="1:48" ht="15" customHeight="1">
      <c r="A19" s="12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31"/>
      <c r="AP19" s="184"/>
      <c r="AT19" s="148" t="s">
        <v>378</v>
      </c>
      <c r="AV19" s="150" t="s">
        <v>46</v>
      </c>
    </row>
    <row r="20" spans="1:48" ht="4.5" customHeight="1">
      <c r="A20" s="123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34"/>
      <c r="AP20" s="184"/>
      <c r="AT20" s="148" t="s">
        <v>379</v>
      </c>
      <c r="AV20" s="150" t="s">
        <v>82</v>
      </c>
    </row>
    <row r="21" spans="7:48" ht="10.5" customHeight="1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25"/>
      <c r="AP21" s="184"/>
      <c r="AV21" s="150" t="s">
        <v>47</v>
      </c>
    </row>
    <row r="22" spans="1:48" ht="15" customHeight="1">
      <c r="A22" s="599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600"/>
      <c r="AP22" s="180"/>
      <c r="AV22" s="150" t="s">
        <v>48</v>
      </c>
    </row>
    <row r="23" spans="1:48" ht="4.5" customHeight="1">
      <c r="A23" s="13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28"/>
      <c r="AP23" s="184"/>
      <c r="AV23" s="150" t="s">
        <v>49</v>
      </c>
    </row>
    <row r="24" spans="1:48" ht="15" customHeight="1">
      <c r="A24" s="118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31"/>
      <c r="AP24" s="184"/>
      <c r="AV24" s="150" t="s">
        <v>50</v>
      </c>
    </row>
    <row r="25" spans="1:48" ht="4.5" customHeight="1">
      <c r="A25" s="123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34"/>
      <c r="AP25" s="184"/>
      <c r="AV25" s="150" t="s">
        <v>51</v>
      </c>
    </row>
    <row r="26" spans="7:48" ht="10.5" customHeight="1"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25"/>
      <c r="AP26" s="184"/>
      <c r="AV26" s="150" t="s">
        <v>52</v>
      </c>
    </row>
    <row r="27" spans="1:48" ht="15" customHeight="1">
      <c r="A27" s="599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600"/>
      <c r="AP27" s="180"/>
      <c r="AV27" s="150" t="s">
        <v>53</v>
      </c>
    </row>
    <row r="28" spans="1:48" ht="4.5" customHeight="1">
      <c r="A28" s="13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28"/>
      <c r="AP28" s="184"/>
      <c r="AV28" s="150" t="s">
        <v>54</v>
      </c>
    </row>
    <row r="29" spans="1:48" ht="15" customHeight="1">
      <c r="A29" s="129"/>
      <c r="B29" s="25" t="s">
        <v>85</v>
      </c>
      <c r="E29" s="547"/>
      <c r="F29" s="548"/>
      <c r="G29" s="548"/>
      <c r="H29" s="549"/>
      <c r="I29" s="130"/>
      <c r="J29" s="25" t="s">
        <v>124</v>
      </c>
      <c r="K29" s="130"/>
      <c r="L29" s="130"/>
      <c r="M29" s="130"/>
      <c r="N29" s="130"/>
      <c r="O29" s="550"/>
      <c r="P29" s="551"/>
      <c r="Q29" s="551"/>
      <c r="R29" s="552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31"/>
      <c r="AP29" s="184"/>
      <c r="AV29" s="150" t="s">
        <v>55</v>
      </c>
    </row>
    <row r="30" spans="1:48" ht="3" customHeight="1">
      <c r="A30" s="12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31"/>
      <c r="AP30" s="184"/>
      <c r="AV30" s="150" t="s">
        <v>127</v>
      </c>
    </row>
    <row r="31" spans="1:48" ht="15" customHeight="1">
      <c r="A31" s="12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37"/>
      <c r="AP31" s="151"/>
      <c r="AV31" s="150" t="s">
        <v>129</v>
      </c>
    </row>
    <row r="32" spans="1:48" ht="4.5" customHeight="1">
      <c r="A32" s="123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34"/>
      <c r="AP32" s="184"/>
      <c r="AV32" s="150" t="s">
        <v>84</v>
      </c>
    </row>
    <row r="33" spans="7:48" ht="10.5" customHeight="1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25"/>
      <c r="AP33" s="184"/>
      <c r="AV33" s="150" t="s">
        <v>83</v>
      </c>
    </row>
    <row r="34" spans="1:42" ht="15" customHeight="1">
      <c r="A34" s="599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600"/>
      <c r="AP34" s="180"/>
    </row>
    <row r="35" spans="1:42" ht="33.75" customHeight="1">
      <c r="A35" s="377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48"/>
      <c r="AP35" s="184"/>
    </row>
    <row r="36" spans="1:42" ht="24" customHeight="1">
      <c r="A36" s="378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49"/>
      <c r="AP36" s="184"/>
    </row>
    <row r="37" spans="1:42" ht="24" customHeight="1">
      <c r="A37" s="646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647"/>
      <c r="AP37" s="185"/>
    </row>
    <row r="38" spans="1:59" s="80" customFormat="1" ht="15" customHeight="1">
      <c r="A38" s="463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180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</row>
    <row r="39" spans="1:59" s="80" customFormat="1" ht="6.75" customHeight="1">
      <c r="A39" s="535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180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</row>
    <row r="40" spans="1:59" s="80" customFormat="1" ht="15" customHeight="1">
      <c r="A40" s="599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600"/>
      <c r="AP40" s="180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</row>
    <row r="41" spans="1:59" s="80" customFormat="1" ht="12.75" customHeight="1">
      <c r="A41" s="645" t="s">
        <v>380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494"/>
      <c r="AP41" s="186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</row>
    <row r="42" spans="1:59" s="80" customFormat="1" ht="15" customHeight="1">
      <c r="A42" s="522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497"/>
      <c r="AP42" s="187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</row>
    <row r="43" spans="1:59" s="80" customFormat="1" ht="16.5" customHeight="1">
      <c r="A43" s="638" t="s">
        <v>63</v>
      </c>
      <c r="B43" s="237"/>
      <c r="C43" s="643" t="s">
        <v>426</v>
      </c>
      <c r="D43" s="643"/>
      <c r="E43" s="643"/>
      <c r="F43" s="643"/>
      <c r="G43" s="619" t="s">
        <v>381</v>
      </c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513">
        <v>10</v>
      </c>
      <c r="AJ43" s="514"/>
      <c r="AK43" s="514"/>
      <c r="AL43" s="515"/>
      <c r="AM43" s="629">
        <f>+SUM(AI43:AL45)/3*(12.5%)*10</f>
        <v>12.5</v>
      </c>
      <c r="AN43" s="630"/>
      <c r="AO43" s="631"/>
      <c r="AP43" s="188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</row>
    <row r="44" spans="1:59" s="80" customFormat="1" ht="16.5" customHeight="1">
      <c r="A44" s="642"/>
      <c r="B44" s="239"/>
      <c r="C44" s="643"/>
      <c r="D44" s="643"/>
      <c r="E44" s="643"/>
      <c r="F44" s="643"/>
      <c r="G44" s="620" t="s">
        <v>382</v>
      </c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481">
        <v>10</v>
      </c>
      <c r="AJ44" s="482"/>
      <c r="AK44" s="482"/>
      <c r="AL44" s="511"/>
      <c r="AM44" s="632"/>
      <c r="AN44" s="633"/>
      <c r="AO44" s="634"/>
      <c r="AP44" s="188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</row>
    <row r="45" spans="1:59" s="80" customFormat="1" ht="16.5" customHeight="1">
      <c r="A45" s="642"/>
      <c r="B45" s="239"/>
      <c r="C45" s="643"/>
      <c r="D45" s="643"/>
      <c r="E45" s="643"/>
      <c r="F45" s="643"/>
      <c r="G45" s="628" t="s">
        <v>383</v>
      </c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467">
        <v>10</v>
      </c>
      <c r="AJ45" s="468"/>
      <c r="AK45" s="468"/>
      <c r="AL45" s="512"/>
      <c r="AM45" s="635"/>
      <c r="AN45" s="636"/>
      <c r="AO45" s="637"/>
      <c r="AP45" s="188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</row>
    <row r="46" spans="1:59" s="80" customFormat="1" ht="16.5" customHeight="1">
      <c r="A46" s="642"/>
      <c r="B46" s="239"/>
      <c r="C46" s="643" t="s">
        <v>427</v>
      </c>
      <c r="D46" s="643"/>
      <c r="E46" s="643"/>
      <c r="F46" s="643"/>
      <c r="G46" s="619" t="s">
        <v>340</v>
      </c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513">
        <v>10</v>
      </c>
      <c r="AJ46" s="514"/>
      <c r="AK46" s="514"/>
      <c r="AL46" s="515"/>
      <c r="AM46" s="629">
        <f>+SUM(AI46:AL48)/3*(12.5%)*10</f>
        <v>12.5</v>
      </c>
      <c r="AN46" s="630"/>
      <c r="AO46" s="631"/>
      <c r="AP46" s="188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</row>
    <row r="47" spans="1:59" s="80" customFormat="1" ht="16.5" customHeight="1">
      <c r="A47" s="642"/>
      <c r="B47" s="239"/>
      <c r="C47" s="643"/>
      <c r="D47" s="643"/>
      <c r="E47" s="643"/>
      <c r="F47" s="643"/>
      <c r="G47" s="620" t="s">
        <v>384</v>
      </c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481">
        <v>10</v>
      </c>
      <c r="AJ47" s="482"/>
      <c r="AK47" s="482"/>
      <c r="AL47" s="511"/>
      <c r="AM47" s="632"/>
      <c r="AN47" s="633"/>
      <c r="AO47" s="634"/>
      <c r="AP47" s="188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</row>
    <row r="48" spans="1:59" s="80" customFormat="1" ht="16.5" customHeight="1">
      <c r="A48" s="642"/>
      <c r="B48" s="239"/>
      <c r="C48" s="643"/>
      <c r="D48" s="643"/>
      <c r="E48" s="643"/>
      <c r="F48" s="643"/>
      <c r="G48" s="628" t="s">
        <v>342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467">
        <v>10</v>
      </c>
      <c r="AJ48" s="468"/>
      <c r="AK48" s="468"/>
      <c r="AL48" s="512"/>
      <c r="AM48" s="635"/>
      <c r="AN48" s="636"/>
      <c r="AO48" s="637"/>
      <c r="AP48" s="188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</row>
    <row r="49" spans="1:59" s="80" customFormat="1" ht="16.5" customHeight="1">
      <c r="A49" s="642"/>
      <c r="B49" s="239"/>
      <c r="C49" s="643" t="s">
        <v>428</v>
      </c>
      <c r="D49" s="643"/>
      <c r="E49" s="643"/>
      <c r="F49" s="643"/>
      <c r="G49" s="619" t="s">
        <v>302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10</v>
      </c>
      <c r="AJ49" s="514"/>
      <c r="AK49" s="514"/>
      <c r="AL49" s="515"/>
      <c r="AM49" s="629">
        <f>+SUM(AI49:AL51)/3*(12.5%)*10</f>
        <v>12.5</v>
      </c>
      <c r="AN49" s="630"/>
      <c r="AO49" s="631"/>
      <c r="AP49" s="188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</row>
    <row r="50" spans="1:59" s="80" customFormat="1" ht="16.5" customHeight="1">
      <c r="A50" s="642"/>
      <c r="B50" s="239"/>
      <c r="C50" s="643"/>
      <c r="D50" s="643"/>
      <c r="E50" s="643"/>
      <c r="F50" s="643"/>
      <c r="G50" s="620" t="s">
        <v>385</v>
      </c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481">
        <v>10</v>
      </c>
      <c r="AJ50" s="482"/>
      <c r="AK50" s="482"/>
      <c r="AL50" s="511"/>
      <c r="AM50" s="632"/>
      <c r="AN50" s="633"/>
      <c r="AO50" s="634"/>
      <c r="AP50" s="188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</row>
    <row r="51" spans="1:59" s="80" customFormat="1" ht="25.5" customHeight="1">
      <c r="A51" s="642"/>
      <c r="B51" s="239"/>
      <c r="C51" s="643"/>
      <c r="D51" s="643"/>
      <c r="E51" s="643"/>
      <c r="F51" s="643"/>
      <c r="G51" s="680" t="s">
        <v>386</v>
      </c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1"/>
      <c r="AD51" s="681"/>
      <c r="AE51" s="681"/>
      <c r="AF51" s="681"/>
      <c r="AG51" s="681"/>
      <c r="AH51" s="682"/>
      <c r="AI51" s="467">
        <v>10</v>
      </c>
      <c r="AJ51" s="468"/>
      <c r="AK51" s="468"/>
      <c r="AL51" s="512"/>
      <c r="AM51" s="635"/>
      <c r="AN51" s="636"/>
      <c r="AO51" s="637"/>
      <c r="AP51" s="188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</row>
    <row r="52" spans="1:59" s="80" customFormat="1" ht="16.5" customHeight="1">
      <c r="A52" s="642"/>
      <c r="B52" s="239"/>
      <c r="C52" s="643" t="s">
        <v>435</v>
      </c>
      <c r="D52" s="643"/>
      <c r="E52" s="643"/>
      <c r="F52" s="643"/>
      <c r="G52" s="619" t="s">
        <v>345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+SUM(AI52:AL54)/3*(12.5%)*10</f>
        <v>12.5</v>
      </c>
      <c r="AN52" s="630"/>
      <c r="AO52" s="631"/>
      <c r="AP52" s="188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</row>
    <row r="53" spans="1:59" s="80" customFormat="1" ht="16.5" customHeight="1">
      <c r="A53" s="642"/>
      <c r="B53" s="239"/>
      <c r="C53" s="643"/>
      <c r="D53" s="643"/>
      <c r="E53" s="643"/>
      <c r="F53" s="643"/>
      <c r="G53" s="620" t="s">
        <v>346</v>
      </c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481">
        <v>10</v>
      </c>
      <c r="AJ53" s="482"/>
      <c r="AK53" s="482"/>
      <c r="AL53" s="511"/>
      <c r="AM53" s="632"/>
      <c r="AN53" s="633"/>
      <c r="AO53" s="634"/>
      <c r="AP53" s="188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</row>
    <row r="54" spans="1:59" s="80" customFormat="1" ht="16.5" customHeight="1">
      <c r="A54" s="639"/>
      <c r="B54" s="241"/>
      <c r="C54" s="643"/>
      <c r="D54" s="643"/>
      <c r="E54" s="643"/>
      <c r="F54" s="643"/>
      <c r="G54" s="628" t="s">
        <v>387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37"/>
      <c r="AP54" s="188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</row>
    <row r="55" spans="1:59" s="80" customFormat="1" ht="16.5" customHeight="1">
      <c r="A55" s="638" t="s">
        <v>308</v>
      </c>
      <c r="B55" s="237"/>
      <c r="C55" s="643" t="s">
        <v>436</v>
      </c>
      <c r="D55" s="643"/>
      <c r="E55" s="643"/>
      <c r="F55" s="643"/>
      <c r="G55" s="619" t="s">
        <v>388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10</v>
      </c>
      <c r="AJ55" s="514"/>
      <c r="AK55" s="514"/>
      <c r="AL55" s="515"/>
      <c r="AM55" s="629">
        <f>+SUM(AI55:AL57)/3*(12.5%)*10</f>
        <v>12.5</v>
      </c>
      <c r="AN55" s="630"/>
      <c r="AO55" s="631"/>
      <c r="AP55" s="188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</row>
    <row r="56" spans="1:59" s="80" customFormat="1" ht="16.5" customHeight="1">
      <c r="A56" s="642"/>
      <c r="B56" s="239"/>
      <c r="C56" s="643"/>
      <c r="D56" s="643"/>
      <c r="E56" s="643"/>
      <c r="F56" s="643"/>
      <c r="G56" s="620" t="s">
        <v>350</v>
      </c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481">
        <v>10</v>
      </c>
      <c r="AJ56" s="482"/>
      <c r="AK56" s="482"/>
      <c r="AL56" s="511"/>
      <c r="AM56" s="632"/>
      <c r="AN56" s="633"/>
      <c r="AO56" s="634"/>
      <c r="AP56" s="188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</row>
    <row r="57" spans="1:59" s="80" customFormat="1" ht="16.5" customHeight="1">
      <c r="A57" s="642"/>
      <c r="B57" s="239"/>
      <c r="C57" s="643"/>
      <c r="D57" s="643"/>
      <c r="E57" s="643"/>
      <c r="F57" s="643"/>
      <c r="G57" s="628" t="s">
        <v>389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8"/>
      <c r="AC57" s="628"/>
      <c r="AD57" s="628"/>
      <c r="AE57" s="628"/>
      <c r="AF57" s="628"/>
      <c r="AG57" s="628"/>
      <c r="AH57" s="628"/>
      <c r="AI57" s="467">
        <v>10</v>
      </c>
      <c r="AJ57" s="468"/>
      <c r="AK57" s="468"/>
      <c r="AL57" s="512"/>
      <c r="AM57" s="635"/>
      <c r="AN57" s="636"/>
      <c r="AO57" s="637"/>
      <c r="AP57" s="188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</row>
    <row r="58" spans="1:59" s="80" customFormat="1" ht="16.5" customHeight="1">
      <c r="A58" s="642"/>
      <c r="B58" s="239"/>
      <c r="C58" s="643" t="s">
        <v>437</v>
      </c>
      <c r="D58" s="643"/>
      <c r="E58" s="643"/>
      <c r="F58" s="643"/>
      <c r="G58" s="619" t="s">
        <v>351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5</v>
      </c>
      <c r="AJ58" s="514"/>
      <c r="AK58" s="514"/>
      <c r="AL58" s="515"/>
      <c r="AM58" s="629">
        <f>+SUM(AI58:AL60)/3*(12.5%)*10</f>
        <v>10.416666666666668</v>
      </c>
      <c r="AN58" s="630"/>
      <c r="AO58" s="631"/>
      <c r="AP58" s="188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</row>
    <row r="59" spans="1:59" s="80" customFormat="1" ht="16.5" customHeight="1">
      <c r="A59" s="642"/>
      <c r="B59" s="239"/>
      <c r="C59" s="643"/>
      <c r="D59" s="643"/>
      <c r="E59" s="643"/>
      <c r="F59" s="643"/>
      <c r="G59" s="620" t="s">
        <v>390</v>
      </c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481">
        <v>10</v>
      </c>
      <c r="AJ59" s="482"/>
      <c r="AK59" s="482"/>
      <c r="AL59" s="511"/>
      <c r="AM59" s="632"/>
      <c r="AN59" s="633"/>
      <c r="AO59" s="634"/>
      <c r="AP59" s="188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</row>
    <row r="60" spans="1:59" s="80" customFormat="1" ht="16.5" customHeight="1">
      <c r="A60" s="639"/>
      <c r="B60" s="241"/>
      <c r="C60" s="643"/>
      <c r="D60" s="643"/>
      <c r="E60" s="643"/>
      <c r="F60" s="643"/>
      <c r="G60" s="628" t="s">
        <v>391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10</v>
      </c>
      <c r="AJ60" s="468"/>
      <c r="AK60" s="468"/>
      <c r="AL60" s="512"/>
      <c r="AM60" s="635"/>
      <c r="AN60" s="636"/>
      <c r="AO60" s="637"/>
      <c r="AP60" s="188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</row>
    <row r="61" spans="1:59" s="80" customFormat="1" ht="16.5" customHeight="1" hidden="1">
      <c r="A61" s="522"/>
      <c r="B61" s="520"/>
      <c r="C61" s="520"/>
      <c r="D61" s="520"/>
      <c r="E61" s="520"/>
      <c r="F61" s="521"/>
      <c r="G61" s="522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1"/>
      <c r="AI61" s="522"/>
      <c r="AJ61" s="520"/>
      <c r="AK61" s="520"/>
      <c r="AL61" s="521"/>
      <c r="AM61" s="522"/>
      <c r="AN61" s="520"/>
      <c r="AO61" s="521"/>
      <c r="AP61" s="188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</row>
    <row r="62" spans="1:59" s="80" customFormat="1" ht="16.5" customHeight="1">
      <c r="A62" s="616" t="s">
        <v>153</v>
      </c>
      <c r="B62" s="516"/>
      <c r="C62" s="643" t="s">
        <v>438</v>
      </c>
      <c r="D62" s="643"/>
      <c r="E62" s="643"/>
      <c r="F62" s="643"/>
      <c r="G62" s="619" t="s">
        <v>353</v>
      </c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513">
        <v>10</v>
      </c>
      <c r="AJ62" s="514"/>
      <c r="AK62" s="514"/>
      <c r="AL62" s="515"/>
      <c r="AM62" s="629">
        <f>+SUM(AI62:AL64)/3*(12.5%)*10</f>
        <v>12.5</v>
      </c>
      <c r="AN62" s="630"/>
      <c r="AO62" s="631"/>
      <c r="AP62" s="188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</row>
    <row r="63" spans="1:59" s="80" customFormat="1" ht="24" customHeight="1">
      <c r="A63" s="617"/>
      <c r="B63" s="517"/>
      <c r="C63" s="643"/>
      <c r="D63" s="643"/>
      <c r="E63" s="643"/>
      <c r="F63" s="643"/>
      <c r="G63" s="641" t="s">
        <v>354</v>
      </c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481">
        <v>10</v>
      </c>
      <c r="AJ63" s="482"/>
      <c r="AK63" s="482"/>
      <c r="AL63" s="511"/>
      <c r="AM63" s="632"/>
      <c r="AN63" s="633"/>
      <c r="AO63" s="634"/>
      <c r="AP63" s="188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</row>
    <row r="64" spans="1:59" s="80" customFormat="1" ht="16.5" customHeight="1">
      <c r="A64" s="617"/>
      <c r="B64" s="517"/>
      <c r="C64" s="643"/>
      <c r="D64" s="643"/>
      <c r="E64" s="643"/>
      <c r="F64" s="643"/>
      <c r="G64" s="628" t="s">
        <v>285</v>
      </c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467">
        <v>10</v>
      </c>
      <c r="AJ64" s="468"/>
      <c r="AK64" s="468"/>
      <c r="AL64" s="512"/>
      <c r="AM64" s="635"/>
      <c r="AN64" s="636"/>
      <c r="AO64" s="637"/>
      <c r="AP64" s="188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</row>
    <row r="65" spans="1:59" s="80" customFormat="1" ht="16.5" customHeight="1">
      <c r="A65" s="617"/>
      <c r="B65" s="517"/>
      <c r="C65" s="643" t="s">
        <v>439</v>
      </c>
      <c r="D65" s="643"/>
      <c r="E65" s="643"/>
      <c r="F65" s="643"/>
      <c r="G65" s="619" t="s">
        <v>321</v>
      </c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513">
        <v>1</v>
      </c>
      <c r="AJ65" s="514"/>
      <c r="AK65" s="514"/>
      <c r="AL65" s="515"/>
      <c r="AM65" s="629">
        <f>+SUM(AI65:AL67)/3*(12.5%)*10</f>
        <v>6.25</v>
      </c>
      <c r="AN65" s="630"/>
      <c r="AO65" s="631"/>
      <c r="AP65" s="188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</row>
    <row r="66" spans="1:59" s="80" customFormat="1" ht="24" customHeight="1">
      <c r="A66" s="617"/>
      <c r="B66" s="517"/>
      <c r="C66" s="643"/>
      <c r="D66" s="643"/>
      <c r="E66" s="643"/>
      <c r="F66" s="643"/>
      <c r="G66" s="641" t="s">
        <v>322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481">
        <v>4</v>
      </c>
      <c r="AJ66" s="482"/>
      <c r="AK66" s="482"/>
      <c r="AL66" s="511"/>
      <c r="AM66" s="632"/>
      <c r="AN66" s="633"/>
      <c r="AO66" s="634"/>
      <c r="AP66" s="188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</row>
    <row r="67" spans="1:59" s="80" customFormat="1" ht="24" customHeight="1">
      <c r="A67" s="618"/>
      <c r="B67" s="518"/>
      <c r="C67" s="643"/>
      <c r="D67" s="643"/>
      <c r="E67" s="643"/>
      <c r="F67" s="643"/>
      <c r="G67" s="644" t="s">
        <v>355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467">
        <v>10</v>
      </c>
      <c r="AJ67" s="468"/>
      <c r="AK67" s="468"/>
      <c r="AL67" s="512"/>
      <c r="AM67" s="635"/>
      <c r="AN67" s="636"/>
      <c r="AO67" s="637"/>
      <c r="AP67" s="188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</row>
    <row r="68" spans="1:59" s="80" customFormat="1" ht="15" customHeight="1">
      <c r="A68" s="488" t="s">
        <v>113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627"/>
      <c r="AM68" s="624">
        <f>+SUM(AM43,AM46,AM49,AM52,AM55,AM58,AM62,AM65)</f>
        <v>91.66666666666667</v>
      </c>
      <c r="AN68" s="625"/>
      <c r="AO68" s="626"/>
      <c r="AP68" s="189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</row>
    <row r="69" spans="42:59" s="80" customFormat="1" ht="9.75" customHeight="1"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</row>
    <row r="70" spans="1:59" s="80" customFormat="1" ht="15" customHeight="1">
      <c r="A70" s="599" t="s">
        <v>118</v>
      </c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600"/>
      <c r="AP70" s="180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</row>
    <row r="71" spans="1:59" s="80" customFormat="1" ht="15" customHeight="1">
      <c r="A71" s="498" t="s">
        <v>92</v>
      </c>
      <c r="B71" s="493"/>
      <c r="C71" s="493"/>
      <c r="D71" s="493"/>
      <c r="E71" s="493"/>
      <c r="F71" s="494"/>
      <c r="G71" s="498" t="s">
        <v>64</v>
      </c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4"/>
      <c r="AI71" s="498" t="s">
        <v>114</v>
      </c>
      <c r="AJ71" s="493"/>
      <c r="AK71" s="493"/>
      <c r="AL71" s="493"/>
      <c r="AM71" s="493"/>
      <c r="AN71" s="493"/>
      <c r="AO71" s="494"/>
      <c r="AP71" s="186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</row>
    <row r="72" spans="1:59" s="80" customFormat="1" ht="12.75">
      <c r="A72" s="499"/>
      <c r="B72" s="496"/>
      <c r="C72" s="496"/>
      <c r="D72" s="496"/>
      <c r="E72" s="496"/>
      <c r="F72" s="497"/>
      <c r="G72" s="499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7"/>
      <c r="AI72" s="499"/>
      <c r="AJ72" s="496"/>
      <c r="AK72" s="496"/>
      <c r="AL72" s="496"/>
      <c r="AM72" s="496"/>
      <c r="AN72" s="496"/>
      <c r="AO72" s="497"/>
      <c r="AP72" s="187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</row>
    <row r="73" spans="1:59" s="80" customFormat="1" ht="25.5" customHeight="1">
      <c r="A73" s="669" t="s">
        <v>324</v>
      </c>
      <c r="B73" s="669"/>
      <c r="C73" s="669"/>
      <c r="D73" s="669"/>
      <c r="E73" s="669"/>
      <c r="F73" s="669"/>
      <c r="G73" s="640" t="s">
        <v>392</v>
      </c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513"/>
      <c r="AJ73" s="514"/>
      <c r="AK73" s="514"/>
      <c r="AL73" s="514"/>
      <c r="AM73" s="514"/>
      <c r="AN73" s="514"/>
      <c r="AO73" s="515"/>
      <c r="AP73" s="190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</row>
    <row r="74" spans="1:59" s="80" customFormat="1" ht="25.5" customHeight="1">
      <c r="A74" s="667" t="s">
        <v>326</v>
      </c>
      <c r="B74" s="667"/>
      <c r="C74" s="667"/>
      <c r="D74" s="667"/>
      <c r="E74" s="667"/>
      <c r="F74" s="667"/>
      <c r="G74" s="641" t="s">
        <v>327</v>
      </c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481"/>
      <c r="AJ74" s="482"/>
      <c r="AK74" s="482"/>
      <c r="AL74" s="482"/>
      <c r="AM74" s="482"/>
      <c r="AN74" s="482"/>
      <c r="AO74" s="511"/>
      <c r="AP74" s="190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</row>
    <row r="75" spans="1:59" s="80" customFormat="1" ht="25.5" customHeight="1">
      <c r="A75" s="667" t="s">
        <v>328</v>
      </c>
      <c r="B75" s="667"/>
      <c r="C75" s="667"/>
      <c r="D75" s="667"/>
      <c r="E75" s="667"/>
      <c r="F75" s="667"/>
      <c r="G75" s="641" t="s">
        <v>393</v>
      </c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481"/>
      <c r="AJ75" s="482"/>
      <c r="AK75" s="482"/>
      <c r="AL75" s="482"/>
      <c r="AM75" s="482"/>
      <c r="AN75" s="482"/>
      <c r="AO75" s="511"/>
      <c r="AP75" s="190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</row>
    <row r="76" spans="1:59" s="80" customFormat="1" ht="25.5" customHeight="1">
      <c r="A76" s="667" t="s">
        <v>330</v>
      </c>
      <c r="B76" s="667"/>
      <c r="C76" s="667"/>
      <c r="D76" s="667"/>
      <c r="E76" s="667"/>
      <c r="F76" s="667"/>
      <c r="G76" s="641" t="s">
        <v>394</v>
      </c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481"/>
      <c r="AJ76" s="482"/>
      <c r="AK76" s="482"/>
      <c r="AL76" s="482"/>
      <c r="AM76" s="482"/>
      <c r="AN76" s="482"/>
      <c r="AO76" s="511"/>
      <c r="AP76" s="190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</row>
    <row r="77" spans="1:59" s="80" customFormat="1" ht="25.5" customHeight="1">
      <c r="A77" s="659" t="s">
        <v>332</v>
      </c>
      <c r="B77" s="659"/>
      <c r="C77" s="659"/>
      <c r="D77" s="659"/>
      <c r="E77" s="659"/>
      <c r="F77" s="659"/>
      <c r="G77" s="644" t="s">
        <v>402</v>
      </c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467"/>
      <c r="AJ77" s="468"/>
      <c r="AK77" s="468"/>
      <c r="AL77" s="468"/>
      <c r="AM77" s="468"/>
      <c r="AN77" s="468"/>
      <c r="AO77" s="512"/>
      <c r="AP77" s="190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</row>
    <row r="78" spans="1:59" s="80" customFormat="1" ht="1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86"/>
      <c r="AM78" s="86"/>
      <c r="AN78" s="86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</row>
    <row r="79" spans="1:59" s="80" customFormat="1" ht="15" customHeight="1">
      <c r="A79" s="599" t="s">
        <v>59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600"/>
      <c r="AP79" s="180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</row>
    <row r="80" spans="1:59" s="80" customFormat="1" ht="15" customHeight="1">
      <c r="A80" s="613" t="s">
        <v>440</v>
      </c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614"/>
      <c r="AI80" s="703">
        <f>+SUM(AM68:AO68)</f>
        <v>91.66666666666667</v>
      </c>
      <c r="AJ80" s="704"/>
      <c r="AK80" s="704"/>
      <c r="AL80" s="705"/>
      <c r="AM80" s="596"/>
      <c r="AN80" s="479"/>
      <c r="AO80" s="479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</row>
    <row r="81" spans="42:59" s="80" customFormat="1" ht="7.5" customHeight="1"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</row>
    <row r="82" spans="1:59" s="80" customFormat="1" ht="4.5" customHeight="1">
      <c r="A82" s="138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139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</row>
    <row r="83" spans="1:59" s="80" customFormat="1" ht="15" customHeight="1">
      <c r="A83" s="605"/>
      <c r="B83" s="457"/>
      <c r="C83" s="457"/>
      <c r="D83" s="457"/>
      <c r="E83" s="457"/>
      <c r="F83" s="457"/>
      <c r="G83" s="457"/>
      <c r="H83" s="457"/>
      <c r="I83" s="457"/>
      <c r="J83" s="457"/>
      <c r="K83" s="457" t="s">
        <v>91</v>
      </c>
      <c r="L83" s="457"/>
      <c r="M83" s="457"/>
      <c r="N83" s="457"/>
      <c r="O83" s="457"/>
      <c r="P83" s="457"/>
      <c r="Q83" s="457"/>
      <c r="R83" s="457"/>
      <c r="S83" s="457"/>
      <c r="T83" s="577"/>
      <c r="U83" s="655" t="str">
        <f>IF(AM68&lt;59.9,"NO SATISFACTORIO",(IF(AM68&lt;90,"SATISFACTORIO","SOBRESALIENTE")))</f>
        <v>SOBRESALIENTE</v>
      </c>
      <c r="V83" s="656"/>
      <c r="W83" s="656"/>
      <c r="X83" s="656"/>
      <c r="Y83" s="656"/>
      <c r="Z83" s="656"/>
      <c r="AA83" s="657"/>
      <c r="AB83" s="605"/>
      <c r="AC83" s="457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577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</row>
    <row r="84" spans="1:59" s="80" customFormat="1" ht="12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</row>
    <row r="85" spans="1:59" s="80" customFormat="1" ht="15" customHeight="1">
      <c r="A85" s="463" t="s">
        <v>163</v>
      </c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180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</row>
    <row r="86" spans="1:59" s="80" customFormat="1" ht="3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180"/>
      <c r="AQ86" s="152"/>
      <c r="AR86" s="152"/>
      <c r="AS86" s="152"/>
      <c r="AT86" s="152"/>
      <c r="AU86" s="152"/>
      <c r="AV86" s="153" t="s">
        <v>164</v>
      </c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</row>
    <row r="87" ht="15" customHeight="1">
      <c r="AS87" s="151" t="s">
        <v>301</v>
      </c>
    </row>
    <row r="88" spans="3:39" ht="15" customHeight="1">
      <c r="C88" s="611" t="s">
        <v>121</v>
      </c>
      <c r="D88" s="611"/>
      <c r="E88" s="611"/>
      <c r="F88" s="611"/>
      <c r="G88" s="611"/>
      <c r="H88" s="611"/>
      <c r="I88" s="611"/>
      <c r="J88" s="611"/>
      <c r="K88" s="611"/>
      <c r="L88" s="611"/>
      <c r="M88" s="611"/>
      <c r="N88" s="611"/>
      <c r="O88" s="611"/>
      <c r="P88" s="611"/>
      <c r="Q88" s="611"/>
      <c r="R88" s="611"/>
      <c r="S88" s="611"/>
      <c r="T88" s="611"/>
      <c r="U88" s="611"/>
      <c r="V88" s="611"/>
      <c r="W88" s="611"/>
      <c r="X88" s="611"/>
      <c r="Y88" s="611"/>
      <c r="Z88" s="611"/>
      <c r="AA88" s="611"/>
      <c r="AB88" s="611"/>
      <c r="AC88" s="611"/>
      <c r="AD88" s="611"/>
      <c r="AE88" s="611"/>
      <c r="AF88" s="611"/>
      <c r="AG88" s="611"/>
      <c r="AH88" s="611"/>
      <c r="AI88" s="611"/>
      <c r="AJ88" s="611"/>
      <c r="AK88" s="611"/>
      <c r="AL88" s="611"/>
      <c r="AM88" s="611"/>
    </row>
    <row r="89" spans="3:39" ht="21" customHeight="1">
      <c r="C89" s="612" t="s">
        <v>356</v>
      </c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  <c r="AA89" s="612"/>
      <c r="AB89" s="612"/>
      <c r="AC89" s="612"/>
      <c r="AD89" s="612"/>
      <c r="AE89" s="612"/>
      <c r="AF89" s="612"/>
      <c r="AG89" s="612"/>
      <c r="AH89" s="612"/>
      <c r="AI89" s="612"/>
      <c r="AJ89" s="612"/>
      <c r="AK89" s="612"/>
      <c r="AL89" s="612"/>
      <c r="AM89" s="612"/>
    </row>
    <row r="90" spans="3:39" ht="21" customHeight="1">
      <c r="C90" s="612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12"/>
      <c r="X90" s="612"/>
      <c r="Y90" s="612"/>
      <c r="Z90" s="612"/>
      <c r="AA90" s="612"/>
      <c r="AB90" s="612"/>
      <c r="AC90" s="612"/>
      <c r="AD90" s="612"/>
      <c r="AE90" s="612"/>
      <c r="AF90" s="612"/>
      <c r="AG90" s="612"/>
      <c r="AH90" s="612"/>
      <c r="AI90" s="612"/>
      <c r="AJ90" s="612"/>
      <c r="AK90" s="612"/>
      <c r="AL90" s="612"/>
      <c r="AM90" s="612"/>
    </row>
    <row r="91" spans="3:39" ht="21" customHeight="1">
      <c r="C91" s="612"/>
      <c r="D91" s="612"/>
      <c r="E91" s="612"/>
      <c r="F91" s="612"/>
      <c r="G91" s="612"/>
      <c r="H91" s="612"/>
      <c r="I91" s="612"/>
      <c r="J91" s="612"/>
      <c r="K91" s="612"/>
      <c r="L91" s="612"/>
      <c r="M91" s="612"/>
      <c r="N91" s="612"/>
      <c r="O91" s="612"/>
      <c r="P91" s="612"/>
      <c r="Q91" s="612"/>
      <c r="R91" s="612"/>
      <c r="S91" s="612"/>
      <c r="T91" s="612"/>
      <c r="U91" s="612"/>
      <c r="V91" s="612"/>
      <c r="W91" s="612"/>
      <c r="X91" s="612"/>
      <c r="Y91" s="612"/>
      <c r="Z91" s="612"/>
      <c r="AA91" s="612"/>
      <c r="AB91" s="612"/>
      <c r="AC91" s="612"/>
      <c r="AD91" s="612"/>
      <c r="AE91" s="612"/>
      <c r="AF91" s="612"/>
      <c r="AG91" s="612"/>
      <c r="AH91" s="612"/>
      <c r="AI91" s="612"/>
      <c r="AJ91" s="612"/>
      <c r="AK91" s="612"/>
      <c r="AL91" s="612"/>
      <c r="AM91" s="612"/>
    </row>
    <row r="92" spans="3:39" ht="12.75" customHeight="1">
      <c r="C92" s="612"/>
      <c r="D92" s="612"/>
      <c r="E92" s="612"/>
      <c r="F92" s="612"/>
      <c r="G92" s="612"/>
      <c r="H92" s="612"/>
      <c r="I92" s="612"/>
      <c r="J92" s="612"/>
      <c r="K92" s="612"/>
      <c r="L92" s="612"/>
      <c r="M92" s="612"/>
      <c r="N92" s="612"/>
      <c r="O92" s="612"/>
      <c r="P92" s="612"/>
      <c r="Q92" s="612"/>
      <c r="R92" s="612"/>
      <c r="S92" s="612"/>
      <c r="T92" s="612"/>
      <c r="U92" s="612"/>
      <c r="V92" s="612"/>
      <c r="W92" s="612"/>
      <c r="X92" s="612"/>
      <c r="Y92" s="612"/>
      <c r="Z92" s="612"/>
      <c r="AA92" s="612"/>
      <c r="AB92" s="612"/>
      <c r="AC92" s="612"/>
      <c r="AD92" s="612"/>
      <c r="AE92" s="612"/>
      <c r="AF92" s="612"/>
      <c r="AG92" s="612"/>
      <c r="AH92" s="612"/>
      <c r="AI92" s="612"/>
      <c r="AJ92" s="612"/>
      <c r="AK92" s="612"/>
      <c r="AL92" s="612"/>
      <c r="AM92" s="612"/>
    </row>
    <row r="93" spans="3:39" ht="43.5" customHeight="1">
      <c r="C93" s="411" t="s">
        <v>26</v>
      </c>
      <c r="D93" s="412"/>
      <c r="E93" s="412"/>
      <c r="F93" s="412"/>
      <c r="G93" s="698"/>
      <c r="H93" s="699"/>
      <c r="I93" s="699"/>
      <c r="J93" s="699"/>
      <c r="K93" s="699"/>
      <c r="L93" s="699"/>
      <c r="M93" s="699"/>
      <c r="N93" s="699"/>
      <c r="O93" s="699"/>
      <c r="P93" s="699"/>
      <c r="Q93" s="699"/>
      <c r="R93" s="699"/>
      <c r="S93" s="699"/>
      <c r="T93" s="699"/>
      <c r="U93" s="699"/>
      <c r="V93" s="699"/>
      <c r="W93" s="699"/>
      <c r="X93" s="699"/>
      <c r="Y93" s="699"/>
      <c r="Z93" s="699"/>
      <c r="AA93" s="699"/>
      <c r="AB93" s="699"/>
      <c r="AC93" s="699"/>
      <c r="AD93" s="699"/>
      <c r="AE93" s="699"/>
      <c r="AF93" s="699"/>
      <c r="AG93" s="699"/>
      <c r="AH93" s="699"/>
      <c r="AI93" s="699"/>
      <c r="AJ93" s="699"/>
      <c r="AK93" s="699"/>
      <c r="AL93" s="699"/>
      <c r="AM93" s="700"/>
    </row>
    <row r="94" spans="3:39" ht="43.5" customHeight="1">
      <c r="C94" s="411" t="s">
        <v>27</v>
      </c>
      <c r="D94" s="412"/>
      <c r="E94" s="412"/>
      <c r="F94" s="41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</row>
    <row r="95" spans="3:39" ht="21" customHeight="1">
      <c r="C95" s="453" t="s">
        <v>86</v>
      </c>
      <c r="D95" s="651"/>
      <c r="E95" s="651"/>
      <c r="F95" s="651"/>
      <c r="G95" s="652"/>
      <c r="H95" s="653"/>
      <c r="I95" s="653"/>
      <c r="J95" s="653"/>
      <c r="K95" s="653"/>
      <c r="L95" s="653"/>
      <c r="M95" s="653"/>
      <c r="N95" s="653"/>
      <c r="O95" s="653"/>
      <c r="P95" s="653"/>
      <c r="Q95" s="653"/>
      <c r="R95" s="653"/>
      <c r="S95" s="653"/>
      <c r="T95" s="653"/>
      <c r="U95" s="653"/>
      <c r="V95" s="653"/>
      <c r="W95" s="653"/>
      <c r="X95" s="653"/>
      <c r="Y95" s="653"/>
      <c r="Z95" s="653"/>
      <c r="AA95" s="653"/>
      <c r="AB95" s="653"/>
      <c r="AC95" s="653"/>
      <c r="AD95" s="653"/>
      <c r="AE95" s="653"/>
      <c r="AF95" s="653"/>
      <c r="AG95" s="653"/>
      <c r="AH95" s="653"/>
      <c r="AI95" s="653"/>
      <c r="AJ95" s="653"/>
      <c r="AK95" s="653"/>
      <c r="AL95" s="653"/>
      <c r="AM95" s="654"/>
    </row>
    <row r="96" spans="1:45" ht="15" customHeight="1">
      <c r="A96" s="575" t="s">
        <v>111</v>
      </c>
      <c r="B96" s="575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5"/>
      <c r="X96" s="575"/>
      <c r="Y96" s="575"/>
      <c r="Z96" s="575"/>
      <c r="AA96" s="575"/>
      <c r="AB96" s="575"/>
      <c r="AC96" s="575"/>
      <c r="AD96" s="575"/>
      <c r="AE96" s="575"/>
      <c r="AF96" s="575"/>
      <c r="AG96" s="575"/>
      <c r="AH96" s="575"/>
      <c r="AI96" s="575"/>
      <c r="AJ96" s="575"/>
      <c r="AK96" s="575"/>
      <c r="AL96" s="575"/>
      <c r="AM96" s="575"/>
      <c r="AN96" s="575"/>
      <c r="AO96" s="575"/>
      <c r="AP96" s="181"/>
      <c r="AS96" s="151" t="s">
        <v>101</v>
      </c>
    </row>
    <row r="97" s="148" customFormat="1" ht="15" customHeight="1">
      <c r="AS97" s="151" t="s">
        <v>102</v>
      </c>
    </row>
    <row r="98" s="148" customFormat="1" ht="12"/>
    <row r="99" s="148" customFormat="1" ht="12"/>
    <row r="100" s="148" customFormat="1" ht="12"/>
    <row r="101" s="148" customFormat="1" ht="12"/>
    <row r="102" s="148" customFormat="1" ht="12"/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</sheetData>
  <sheetProtection/>
  <mergeCells count="179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L12:P12"/>
    <mergeCell ref="Q12:AD12"/>
    <mergeCell ref="AF12:AH12"/>
    <mergeCell ref="AI12:AN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4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C52:F54"/>
    <mergeCell ref="G52:AH52"/>
    <mergeCell ref="AI52:AL52"/>
    <mergeCell ref="AM52:AO54"/>
    <mergeCell ref="G53:AH53"/>
    <mergeCell ref="AI53:AL53"/>
    <mergeCell ref="G54:AH54"/>
    <mergeCell ref="AI54:AL54"/>
    <mergeCell ref="A55:B60"/>
    <mergeCell ref="C55:F57"/>
    <mergeCell ref="G55:AH55"/>
    <mergeCell ref="AI55:AL55"/>
    <mergeCell ref="AM55:AO57"/>
    <mergeCell ref="G56:AH56"/>
    <mergeCell ref="AI56:AL56"/>
    <mergeCell ref="G57:AH57"/>
    <mergeCell ref="AI57:AL57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A61:F61"/>
    <mergeCell ref="G61:AH61"/>
    <mergeCell ref="AI61:AL61"/>
    <mergeCell ref="AM61:AO61"/>
    <mergeCell ref="A62:B67"/>
    <mergeCell ref="C62:F64"/>
    <mergeCell ref="G62:AH62"/>
    <mergeCell ref="AI62:AL62"/>
    <mergeCell ref="AM62:AO64"/>
    <mergeCell ref="G63:AH63"/>
    <mergeCell ref="AI63:AL63"/>
    <mergeCell ref="G64:AH64"/>
    <mergeCell ref="AI64:AL64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A68:AL68"/>
    <mergeCell ref="AM68:AO68"/>
    <mergeCell ref="A70:AO70"/>
    <mergeCell ref="A71:F72"/>
    <mergeCell ref="G71:AH72"/>
    <mergeCell ref="AI71:AO72"/>
    <mergeCell ref="A73:F73"/>
    <mergeCell ref="G73:AH73"/>
    <mergeCell ref="AI73:AO73"/>
    <mergeCell ref="A74:F74"/>
    <mergeCell ref="G74:AH74"/>
    <mergeCell ref="AI74:AO74"/>
    <mergeCell ref="A75:F75"/>
    <mergeCell ref="G75:AH75"/>
    <mergeCell ref="AI75:AO75"/>
    <mergeCell ref="A76:F76"/>
    <mergeCell ref="G76:AH76"/>
    <mergeCell ref="AI76:AO76"/>
    <mergeCell ref="A77:F77"/>
    <mergeCell ref="G77:AH77"/>
    <mergeCell ref="AI77:AO77"/>
    <mergeCell ref="A79:AO79"/>
    <mergeCell ref="A80:AH80"/>
    <mergeCell ref="AI80:AL80"/>
    <mergeCell ref="AM80:AO80"/>
    <mergeCell ref="A83:J83"/>
    <mergeCell ref="K83:T83"/>
    <mergeCell ref="U83:AA83"/>
    <mergeCell ref="AB83:AO83"/>
    <mergeCell ref="A85:AO85"/>
    <mergeCell ref="C88:AM88"/>
    <mergeCell ref="A96:AO96"/>
    <mergeCell ref="C89:AM92"/>
    <mergeCell ref="C93:F93"/>
    <mergeCell ref="G93:AM93"/>
    <mergeCell ref="C94:F94"/>
    <mergeCell ref="G94:AM94"/>
    <mergeCell ref="C95:F95"/>
    <mergeCell ref="G95:AM95"/>
  </mergeCells>
  <conditionalFormatting sqref="U83">
    <cfRule type="expression" priority="4" dxfId="45" stopIfTrue="1">
      <formula>IF($AL$29=0,1,0)</formula>
    </cfRule>
  </conditionalFormatting>
  <conditionalFormatting sqref="AI80:AL80">
    <cfRule type="expression" priority="1" dxfId="46">
      <formula>IF($AI$77=0,1,0)</formula>
    </cfRule>
  </conditionalFormatting>
  <conditionalFormatting sqref="AM43:AO60 AM62:AO67">
    <cfRule type="expression" priority="3" dxfId="46">
      <formula>IF($AI$45=0,1,0)</formula>
    </cfRule>
  </conditionalFormatting>
  <conditionalFormatting sqref="AM68">
    <cfRule type="expression" priority="2" dxfId="46">
      <formula>IF($AI$67=0,1,0)</formula>
    </cfRule>
  </conditionalFormatting>
  <dataValidations count="6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Q12:AD12">
      <formula1>$AT$2:$AT$20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75:AH76 AI73:AI77 AK62:AK67 AK43:AK60 AH46:AH60 AI43:AI60 AH62:AI67">
      <formula1>1</formula1>
      <formula2>10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97"/>
  <sheetViews>
    <sheetView zoomScalePageLayoutView="0" workbookViewId="0" topLeftCell="A1">
      <selection activeCell="AT69" sqref="AT69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2.28125" style="47" customWidth="1"/>
    <col min="42" max="42" width="1.7109375" style="47" customWidth="1"/>
    <col min="43" max="43" width="4.421875" style="148" customWidth="1"/>
    <col min="44" max="45" width="9.28125" style="148" customWidth="1"/>
    <col min="46" max="46" width="7.28125" style="148" customWidth="1"/>
    <col min="47" max="55" width="9.140625" style="148" customWidth="1"/>
    <col min="56" max="16384" width="9.140625" style="47" customWidth="1"/>
  </cols>
  <sheetData>
    <row r="1" spans="1:48" ht="28.5" customHeight="1">
      <c r="A1" s="588"/>
      <c r="B1" s="588"/>
      <c r="C1" s="588"/>
      <c r="D1" s="588"/>
      <c r="E1" s="588"/>
      <c r="F1" s="193" t="s">
        <v>71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650" t="s">
        <v>93</v>
      </c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48"/>
      <c r="AR1" s="148" t="s">
        <v>65</v>
      </c>
      <c r="AS1" s="148" t="s">
        <v>66</v>
      </c>
      <c r="AT1" s="148" t="s">
        <v>357</v>
      </c>
      <c r="AU1" s="148" t="s">
        <v>79</v>
      </c>
      <c r="AV1" s="148" t="s">
        <v>103</v>
      </c>
    </row>
    <row r="2" spans="1:48" ht="28.5" customHeight="1">
      <c r="A2" s="588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395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49"/>
      <c r="AS2" s="148" t="s">
        <v>74</v>
      </c>
      <c r="AT2" s="148" t="s">
        <v>359</v>
      </c>
      <c r="AU2" s="148" t="s">
        <v>80</v>
      </c>
      <c r="AV2" s="149" t="s">
        <v>57</v>
      </c>
    </row>
    <row r="3" spans="6:48" ht="6.7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R3" s="148" t="s">
        <v>263</v>
      </c>
      <c r="AS3" s="148" t="s">
        <v>75</v>
      </c>
      <c r="AT3" s="148" t="s">
        <v>360</v>
      </c>
      <c r="AU3" s="148" t="s">
        <v>81</v>
      </c>
      <c r="AV3" s="150" t="s">
        <v>30</v>
      </c>
    </row>
    <row r="4" spans="1:48" ht="15">
      <c r="A4" s="463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50"/>
      <c r="AT4" s="148" t="s">
        <v>361</v>
      </c>
      <c r="AV4" s="150" t="s">
        <v>31</v>
      </c>
    </row>
    <row r="5" spans="1:48" ht="6.75" customHeight="1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1"/>
      <c r="AT5" s="148" t="s">
        <v>362</v>
      </c>
      <c r="AV5" s="150" t="s">
        <v>32</v>
      </c>
    </row>
    <row r="6" spans="6:48" ht="18" customHeight="1"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R6" s="151" t="s">
        <v>107</v>
      </c>
      <c r="AT6" s="148" t="s">
        <v>363</v>
      </c>
      <c r="AV6" s="150" t="s">
        <v>33</v>
      </c>
    </row>
    <row r="7" spans="1:48" ht="6.75" customHeight="1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1"/>
      <c r="AR7" s="148" t="s">
        <v>108</v>
      </c>
      <c r="AT7" s="148" t="s">
        <v>364</v>
      </c>
      <c r="AV7" s="150" t="s">
        <v>34</v>
      </c>
    </row>
    <row r="8" spans="1:48" ht="15" customHeight="1">
      <c r="A8" s="599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600"/>
      <c r="AP8" s="50"/>
      <c r="AR8" s="148" t="s">
        <v>109</v>
      </c>
      <c r="AT8" s="148" t="s">
        <v>365</v>
      </c>
      <c r="AV8" s="150" t="s">
        <v>35</v>
      </c>
    </row>
    <row r="9" spans="1:48" ht="5.25" customHeight="1">
      <c r="A9" s="116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117"/>
      <c r="AP9" s="56"/>
      <c r="AR9" s="148" t="s">
        <v>110</v>
      </c>
      <c r="AT9" s="148" t="s">
        <v>366</v>
      </c>
      <c r="AV9" s="150" t="s">
        <v>36</v>
      </c>
    </row>
    <row r="10" spans="1:48" ht="15" customHeight="1">
      <c r="A10" s="118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119"/>
      <c r="AP10" s="63"/>
      <c r="AT10" s="148" t="s">
        <v>367</v>
      </c>
      <c r="AV10" s="150" t="s">
        <v>37</v>
      </c>
    </row>
    <row r="11" spans="1:48" ht="3" customHeight="1">
      <c r="A11" s="120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121"/>
      <c r="AT11" s="148" t="s">
        <v>368</v>
      </c>
      <c r="AV11" s="150" t="s">
        <v>38</v>
      </c>
    </row>
    <row r="12" spans="1:48" ht="15" customHeight="1">
      <c r="A12" s="120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355" t="s">
        <v>369</v>
      </c>
      <c r="M12" s="355"/>
      <c r="N12" s="355"/>
      <c r="O12" s="355"/>
      <c r="P12" s="356"/>
      <c r="Q12" s="564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191"/>
      <c r="AF12" s="355" t="s">
        <v>370</v>
      </c>
      <c r="AG12" s="355"/>
      <c r="AH12" s="355"/>
      <c r="AI12" s="564"/>
      <c r="AJ12" s="565"/>
      <c r="AK12" s="565"/>
      <c r="AL12" s="565"/>
      <c r="AM12" s="565"/>
      <c r="AN12" s="566"/>
      <c r="AO12" s="122"/>
      <c r="AP12" s="54"/>
      <c r="AT12" s="148" t="s">
        <v>371</v>
      </c>
      <c r="AV12" s="150" t="s">
        <v>39</v>
      </c>
    </row>
    <row r="13" spans="1:48" ht="5.25" customHeight="1">
      <c r="A13" s="123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24"/>
      <c r="AP13" s="56"/>
      <c r="AT13" s="148" t="s">
        <v>372</v>
      </c>
      <c r="AV13" s="150" t="s">
        <v>40</v>
      </c>
    </row>
    <row r="14" spans="7:48" ht="10.5" customHeight="1"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25"/>
      <c r="AP14" s="125"/>
      <c r="AT14" s="148" t="s">
        <v>373</v>
      </c>
      <c r="AV14" s="150" t="s">
        <v>41</v>
      </c>
    </row>
    <row r="15" spans="1:48" ht="15" customHeight="1">
      <c r="A15" s="599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600"/>
      <c r="AP15" s="50"/>
      <c r="AT15" s="148" t="s">
        <v>374</v>
      </c>
      <c r="AV15" s="150" t="s">
        <v>42</v>
      </c>
    </row>
    <row r="16" spans="1:48" ht="4.5" customHeight="1">
      <c r="A16" s="126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28"/>
      <c r="AP16" s="125"/>
      <c r="AT16" s="148" t="s">
        <v>375</v>
      </c>
      <c r="AV16" s="150" t="s">
        <v>43</v>
      </c>
    </row>
    <row r="17" spans="1:48" ht="15" customHeight="1">
      <c r="A17" s="12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31"/>
      <c r="AP17" s="125"/>
      <c r="AT17" s="148" t="s">
        <v>376</v>
      </c>
      <c r="AV17" s="150" t="s">
        <v>44</v>
      </c>
    </row>
    <row r="18" spans="1:48" ht="3" customHeight="1">
      <c r="A18" s="12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31"/>
      <c r="AP18" s="125"/>
      <c r="AT18" s="148" t="s">
        <v>377</v>
      </c>
      <c r="AV18" s="150" t="s">
        <v>45</v>
      </c>
    </row>
    <row r="19" spans="1:48" ht="15" customHeight="1">
      <c r="A19" s="12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31"/>
      <c r="AP19" s="125"/>
      <c r="AT19" s="148" t="s">
        <v>378</v>
      </c>
      <c r="AV19" s="150" t="s">
        <v>46</v>
      </c>
    </row>
    <row r="20" spans="1:48" ht="4.5" customHeight="1">
      <c r="A20" s="123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34"/>
      <c r="AP20" s="125"/>
      <c r="AT20" s="148" t="s">
        <v>379</v>
      </c>
      <c r="AV20" s="150" t="s">
        <v>82</v>
      </c>
    </row>
    <row r="21" spans="7:48" ht="10.5" customHeight="1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25"/>
      <c r="AP21" s="125"/>
      <c r="AV21" s="150" t="s">
        <v>47</v>
      </c>
    </row>
    <row r="22" spans="1:48" ht="15" customHeight="1">
      <c r="A22" s="599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600"/>
      <c r="AP22" s="50"/>
      <c r="AV22" s="150" t="s">
        <v>48</v>
      </c>
    </row>
    <row r="23" spans="1:48" ht="4.5" customHeight="1">
      <c r="A23" s="13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28"/>
      <c r="AP23" s="125"/>
      <c r="AV23" s="150" t="s">
        <v>49</v>
      </c>
    </row>
    <row r="24" spans="1:48" ht="15" customHeight="1">
      <c r="A24" s="118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31"/>
      <c r="AP24" s="125"/>
      <c r="AV24" s="150" t="s">
        <v>50</v>
      </c>
    </row>
    <row r="25" spans="1:48" ht="4.5" customHeight="1">
      <c r="A25" s="123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34"/>
      <c r="AP25" s="125"/>
      <c r="AV25" s="150" t="s">
        <v>51</v>
      </c>
    </row>
    <row r="26" spans="7:48" ht="10.5" customHeight="1"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25"/>
      <c r="AP26" s="125"/>
      <c r="AV26" s="150" t="s">
        <v>52</v>
      </c>
    </row>
    <row r="27" spans="1:48" ht="15" customHeight="1">
      <c r="A27" s="599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600"/>
      <c r="AP27" s="50"/>
      <c r="AV27" s="150" t="s">
        <v>53</v>
      </c>
    </row>
    <row r="28" spans="1:48" ht="4.5" customHeight="1">
      <c r="A28" s="13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28"/>
      <c r="AP28" s="125"/>
      <c r="AV28" s="150" t="s">
        <v>54</v>
      </c>
    </row>
    <row r="29" spans="1:48" ht="15" customHeight="1">
      <c r="A29" s="129"/>
      <c r="B29" s="25" t="s">
        <v>85</v>
      </c>
      <c r="E29" s="547"/>
      <c r="F29" s="548"/>
      <c r="G29" s="548"/>
      <c r="H29" s="549"/>
      <c r="I29" s="130"/>
      <c r="J29" s="25" t="s">
        <v>124</v>
      </c>
      <c r="K29" s="130"/>
      <c r="L29" s="130"/>
      <c r="M29" s="130"/>
      <c r="N29" s="130"/>
      <c r="O29" s="550"/>
      <c r="P29" s="551"/>
      <c r="Q29" s="551"/>
      <c r="R29" s="552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31"/>
      <c r="AP29" s="125"/>
      <c r="AV29" s="150" t="s">
        <v>55</v>
      </c>
    </row>
    <row r="30" spans="1:48" ht="3" customHeight="1">
      <c r="A30" s="12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31"/>
      <c r="AP30" s="125"/>
      <c r="AV30" s="150" t="s">
        <v>127</v>
      </c>
    </row>
    <row r="31" spans="1:48" ht="15" customHeight="1">
      <c r="A31" s="12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37"/>
      <c r="AP31" s="56"/>
      <c r="AV31" s="150" t="s">
        <v>129</v>
      </c>
    </row>
    <row r="32" spans="1:48" ht="4.5" customHeight="1">
      <c r="A32" s="123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34"/>
      <c r="AP32" s="125"/>
      <c r="AV32" s="150" t="s">
        <v>84</v>
      </c>
    </row>
    <row r="33" spans="7:48" ht="10.5" customHeight="1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25"/>
      <c r="AP33" s="125"/>
      <c r="AV33" s="150" t="s">
        <v>83</v>
      </c>
    </row>
    <row r="34" spans="1:42" ht="15" customHeight="1">
      <c r="A34" s="599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600"/>
      <c r="AP34" s="50"/>
    </row>
    <row r="35" spans="1:42" ht="33.75" customHeight="1">
      <c r="A35" s="377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48"/>
      <c r="AP35" s="125"/>
    </row>
    <row r="36" spans="1:42" ht="24" customHeight="1">
      <c r="A36" s="378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49"/>
      <c r="AP36" s="125"/>
    </row>
    <row r="37" spans="1:42" ht="24" customHeight="1">
      <c r="A37" s="646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647"/>
      <c r="AP37" s="25"/>
    </row>
    <row r="38" spans="1:55" s="80" customFormat="1" ht="15" customHeight="1">
      <c r="A38" s="463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50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</row>
    <row r="39" spans="1:55" s="80" customFormat="1" ht="6.75" customHeight="1">
      <c r="A39" s="535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0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</row>
    <row r="40" spans="1:55" s="80" customFormat="1" ht="15" customHeight="1">
      <c r="A40" s="599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600"/>
      <c r="AP40" s="50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</row>
    <row r="41" spans="1:55" s="80" customFormat="1" ht="12.75" customHeight="1">
      <c r="A41" s="645" t="s">
        <v>396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494"/>
      <c r="AP41" s="27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</row>
    <row r="42" spans="1:55" s="80" customFormat="1" ht="15" customHeight="1">
      <c r="A42" s="522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497"/>
      <c r="AP42" s="114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</row>
    <row r="43" spans="1:55" s="80" customFormat="1" ht="16.5" customHeight="1">
      <c r="A43" s="638" t="s">
        <v>63</v>
      </c>
      <c r="B43" s="237"/>
      <c r="C43" s="643" t="s">
        <v>426</v>
      </c>
      <c r="D43" s="643"/>
      <c r="E43" s="643"/>
      <c r="F43" s="643"/>
      <c r="G43" s="619" t="s">
        <v>381</v>
      </c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513">
        <v>10</v>
      </c>
      <c r="AJ43" s="514"/>
      <c r="AK43" s="514"/>
      <c r="AL43" s="515"/>
      <c r="AM43" s="629">
        <f>+SUM(AI46:AI48)/3*(12.5%)*10</f>
        <v>12.5</v>
      </c>
      <c r="AN43" s="630"/>
      <c r="AO43" s="631"/>
      <c r="AP43" s="144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</row>
    <row r="44" spans="1:55" s="80" customFormat="1" ht="16.5" customHeight="1">
      <c r="A44" s="642"/>
      <c r="B44" s="239"/>
      <c r="C44" s="643"/>
      <c r="D44" s="643"/>
      <c r="E44" s="643"/>
      <c r="F44" s="643"/>
      <c r="G44" s="620" t="s">
        <v>397</v>
      </c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481">
        <v>10</v>
      </c>
      <c r="AJ44" s="482"/>
      <c r="AK44" s="482"/>
      <c r="AL44" s="511"/>
      <c r="AM44" s="632"/>
      <c r="AN44" s="633"/>
      <c r="AO44" s="634"/>
      <c r="AP44" s="144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</row>
    <row r="45" spans="1:55" s="80" customFormat="1" ht="16.5" customHeight="1">
      <c r="A45" s="642"/>
      <c r="B45" s="239"/>
      <c r="C45" s="643"/>
      <c r="D45" s="643"/>
      <c r="E45" s="643"/>
      <c r="F45" s="643"/>
      <c r="G45" s="628" t="s">
        <v>383</v>
      </c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467">
        <v>10</v>
      </c>
      <c r="AJ45" s="468"/>
      <c r="AK45" s="468"/>
      <c r="AL45" s="512"/>
      <c r="AM45" s="635"/>
      <c r="AN45" s="636"/>
      <c r="AO45" s="637"/>
      <c r="AP45" s="144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</row>
    <row r="46" spans="1:55" s="80" customFormat="1" ht="16.5" customHeight="1">
      <c r="A46" s="642"/>
      <c r="B46" s="239"/>
      <c r="C46" s="643" t="s">
        <v>427</v>
      </c>
      <c r="D46" s="643"/>
      <c r="E46" s="643"/>
      <c r="F46" s="643"/>
      <c r="G46" s="619" t="s">
        <v>340</v>
      </c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513">
        <v>10</v>
      </c>
      <c r="AJ46" s="514"/>
      <c r="AK46" s="514"/>
      <c r="AL46" s="515"/>
      <c r="AM46" s="629">
        <f>+SUM(AI46:AL48)/3*(12.5%)*10</f>
        <v>12.5</v>
      </c>
      <c r="AN46" s="630"/>
      <c r="AO46" s="631"/>
      <c r="AP46" s="144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</row>
    <row r="47" spans="1:55" s="80" customFormat="1" ht="16.5" customHeight="1">
      <c r="A47" s="642"/>
      <c r="B47" s="239"/>
      <c r="C47" s="643"/>
      <c r="D47" s="643"/>
      <c r="E47" s="643"/>
      <c r="F47" s="643"/>
      <c r="G47" s="620" t="s">
        <v>384</v>
      </c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481">
        <v>10</v>
      </c>
      <c r="AJ47" s="482"/>
      <c r="AK47" s="482"/>
      <c r="AL47" s="511"/>
      <c r="AM47" s="632"/>
      <c r="AN47" s="633"/>
      <c r="AO47" s="634"/>
      <c r="AP47" s="144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</row>
    <row r="48" spans="1:55" s="80" customFormat="1" ht="16.5" customHeight="1">
      <c r="A48" s="642"/>
      <c r="B48" s="239"/>
      <c r="C48" s="643"/>
      <c r="D48" s="643"/>
      <c r="E48" s="643"/>
      <c r="F48" s="643"/>
      <c r="G48" s="628" t="s">
        <v>342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467">
        <v>10</v>
      </c>
      <c r="AJ48" s="468"/>
      <c r="AK48" s="468"/>
      <c r="AL48" s="512"/>
      <c r="AM48" s="635"/>
      <c r="AN48" s="636"/>
      <c r="AO48" s="637"/>
      <c r="AP48" s="144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</row>
    <row r="49" spans="1:55" s="80" customFormat="1" ht="16.5" customHeight="1">
      <c r="A49" s="642"/>
      <c r="B49" s="239"/>
      <c r="C49" s="643" t="s">
        <v>428</v>
      </c>
      <c r="D49" s="643"/>
      <c r="E49" s="643"/>
      <c r="F49" s="643"/>
      <c r="G49" s="619" t="s">
        <v>302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10</v>
      </c>
      <c r="AJ49" s="514"/>
      <c r="AK49" s="514"/>
      <c r="AL49" s="515"/>
      <c r="AM49" s="629">
        <f>+SUM(AI49:AL51)/3*(12.5%)*10</f>
        <v>12.5</v>
      </c>
      <c r="AN49" s="630"/>
      <c r="AO49" s="631"/>
      <c r="AP49" s="144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</row>
    <row r="50" spans="1:55" s="80" customFormat="1" ht="16.5" customHeight="1">
      <c r="A50" s="642"/>
      <c r="B50" s="239"/>
      <c r="C50" s="643"/>
      <c r="D50" s="643"/>
      <c r="E50" s="643"/>
      <c r="F50" s="643"/>
      <c r="G50" s="620" t="s">
        <v>385</v>
      </c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481">
        <v>10</v>
      </c>
      <c r="AJ50" s="482"/>
      <c r="AK50" s="482"/>
      <c r="AL50" s="511"/>
      <c r="AM50" s="632"/>
      <c r="AN50" s="633"/>
      <c r="AO50" s="634"/>
      <c r="AP50" s="144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</row>
    <row r="51" spans="1:55" s="80" customFormat="1" ht="16.5" customHeight="1">
      <c r="A51" s="642"/>
      <c r="B51" s="239"/>
      <c r="C51" s="643"/>
      <c r="D51" s="643"/>
      <c r="E51" s="643"/>
      <c r="F51" s="643"/>
      <c r="G51" s="628" t="s">
        <v>398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467">
        <v>10</v>
      </c>
      <c r="AJ51" s="468"/>
      <c r="AK51" s="468"/>
      <c r="AL51" s="512"/>
      <c r="AM51" s="635"/>
      <c r="AN51" s="636"/>
      <c r="AO51" s="637"/>
      <c r="AP51" s="144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</row>
    <row r="52" spans="1:55" s="80" customFormat="1" ht="16.5" customHeight="1">
      <c r="A52" s="642"/>
      <c r="B52" s="239"/>
      <c r="C52" s="643" t="s">
        <v>435</v>
      </c>
      <c r="D52" s="643"/>
      <c r="E52" s="643"/>
      <c r="F52" s="643"/>
      <c r="G52" s="619" t="s">
        <v>345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+SUM(AI52:AL54)/3*(12.5%)*10</f>
        <v>12.5</v>
      </c>
      <c r="AN52" s="630"/>
      <c r="AO52" s="631"/>
      <c r="AP52" s="144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</row>
    <row r="53" spans="1:55" s="80" customFormat="1" ht="16.5" customHeight="1">
      <c r="A53" s="642"/>
      <c r="B53" s="239"/>
      <c r="C53" s="643"/>
      <c r="D53" s="643"/>
      <c r="E53" s="643"/>
      <c r="F53" s="643"/>
      <c r="G53" s="620" t="s">
        <v>346</v>
      </c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481">
        <v>10</v>
      </c>
      <c r="AJ53" s="482"/>
      <c r="AK53" s="482"/>
      <c r="AL53" s="511"/>
      <c r="AM53" s="632"/>
      <c r="AN53" s="633"/>
      <c r="AO53" s="634"/>
      <c r="AP53" s="144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</row>
    <row r="54" spans="1:55" s="80" customFormat="1" ht="16.5" customHeight="1">
      <c r="A54" s="639"/>
      <c r="B54" s="241"/>
      <c r="C54" s="643"/>
      <c r="D54" s="643"/>
      <c r="E54" s="643"/>
      <c r="F54" s="643"/>
      <c r="G54" s="628" t="s">
        <v>387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37"/>
      <c r="AP54" s="144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</row>
    <row r="55" spans="1:55" s="80" customFormat="1" ht="16.5" customHeight="1">
      <c r="A55" s="638" t="s">
        <v>308</v>
      </c>
      <c r="B55" s="237"/>
      <c r="C55" s="643" t="s">
        <v>436</v>
      </c>
      <c r="D55" s="643"/>
      <c r="E55" s="643"/>
      <c r="F55" s="643"/>
      <c r="G55" s="619" t="s">
        <v>388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10</v>
      </c>
      <c r="AJ55" s="514"/>
      <c r="AK55" s="514"/>
      <c r="AL55" s="515"/>
      <c r="AM55" s="629">
        <f>+SUM(AI55:AL57)/3*(12.5%)*10</f>
        <v>12.5</v>
      </c>
      <c r="AN55" s="630"/>
      <c r="AO55" s="631"/>
      <c r="AP55" s="144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</row>
    <row r="56" spans="1:55" s="80" customFormat="1" ht="16.5" customHeight="1">
      <c r="A56" s="642"/>
      <c r="B56" s="239"/>
      <c r="C56" s="643"/>
      <c r="D56" s="643"/>
      <c r="E56" s="643"/>
      <c r="F56" s="643"/>
      <c r="G56" s="620" t="s">
        <v>399</v>
      </c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481">
        <v>10</v>
      </c>
      <c r="AJ56" s="482"/>
      <c r="AK56" s="482"/>
      <c r="AL56" s="511"/>
      <c r="AM56" s="632"/>
      <c r="AN56" s="633"/>
      <c r="AO56" s="634"/>
      <c r="AP56" s="144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</row>
    <row r="57" spans="1:55" s="80" customFormat="1" ht="16.5" customHeight="1">
      <c r="A57" s="642"/>
      <c r="B57" s="239"/>
      <c r="C57" s="643"/>
      <c r="D57" s="643"/>
      <c r="E57" s="643"/>
      <c r="F57" s="643"/>
      <c r="G57" s="628" t="s">
        <v>389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8"/>
      <c r="AC57" s="628"/>
      <c r="AD57" s="628"/>
      <c r="AE57" s="628"/>
      <c r="AF57" s="628"/>
      <c r="AG57" s="628"/>
      <c r="AH57" s="628"/>
      <c r="AI57" s="467">
        <v>10</v>
      </c>
      <c r="AJ57" s="468"/>
      <c r="AK57" s="468"/>
      <c r="AL57" s="512"/>
      <c r="AM57" s="635"/>
      <c r="AN57" s="636"/>
      <c r="AO57" s="637"/>
      <c r="AP57" s="144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</row>
    <row r="58" spans="1:55" s="80" customFormat="1" ht="16.5" customHeight="1">
      <c r="A58" s="642"/>
      <c r="B58" s="239"/>
      <c r="C58" s="643" t="s">
        <v>437</v>
      </c>
      <c r="D58" s="643"/>
      <c r="E58" s="643"/>
      <c r="F58" s="643"/>
      <c r="G58" s="619" t="s">
        <v>351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10</v>
      </c>
      <c r="AJ58" s="514"/>
      <c r="AK58" s="514"/>
      <c r="AL58" s="515"/>
      <c r="AM58" s="629">
        <f>+SUM(AI58:AL60)/3*(12.5%)*10</f>
        <v>12.5</v>
      </c>
      <c r="AN58" s="630"/>
      <c r="AO58" s="631"/>
      <c r="AP58" s="144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</row>
    <row r="59" spans="1:55" s="80" customFormat="1" ht="16.5" customHeight="1">
      <c r="A59" s="642"/>
      <c r="B59" s="239"/>
      <c r="C59" s="643"/>
      <c r="D59" s="643"/>
      <c r="E59" s="643"/>
      <c r="F59" s="643"/>
      <c r="G59" s="620" t="s">
        <v>390</v>
      </c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481">
        <v>10</v>
      </c>
      <c r="AJ59" s="482"/>
      <c r="AK59" s="482"/>
      <c r="AL59" s="511"/>
      <c r="AM59" s="632"/>
      <c r="AN59" s="633"/>
      <c r="AO59" s="634"/>
      <c r="AP59" s="144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</row>
    <row r="60" spans="1:55" s="80" customFormat="1" ht="16.5" customHeight="1">
      <c r="A60" s="639"/>
      <c r="B60" s="241"/>
      <c r="C60" s="643"/>
      <c r="D60" s="643"/>
      <c r="E60" s="643"/>
      <c r="F60" s="643"/>
      <c r="G60" s="628" t="s">
        <v>400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10</v>
      </c>
      <c r="AJ60" s="468"/>
      <c r="AK60" s="468"/>
      <c r="AL60" s="512"/>
      <c r="AM60" s="635"/>
      <c r="AN60" s="636"/>
      <c r="AO60" s="637"/>
      <c r="AP60" s="144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</row>
    <row r="61" spans="1:55" s="80" customFormat="1" ht="16.5" customHeight="1" hidden="1">
      <c r="A61" s="522"/>
      <c r="B61" s="520"/>
      <c r="C61" s="520"/>
      <c r="D61" s="520"/>
      <c r="E61" s="520"/>
      <c r="F61" s="521"/>
      <c r="G61" s="522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1"/>
      <c r="AI61" s="522"/>
      <c r="AJ61" s="520"/>
      <c r="AK61" s="520"/>
      <c r="AL61" s="521"/>
      <c r="AM61" s="522"/>
      <c r="AN61" s="520"/>
      <c r="AO61" s="521"/>
      <c r="AP61" s="144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</row>
    <row r="62" spans="1:55" s="80" customFormat="1" ht="16.5" customHeight="1">
      <c r="A62" s="616" t="s">
        <v>153</v>
      </c>
      <c r="B62" s="516"/>
      <c r="C62" s="643" t="s">
        <v>438</v>
      </c>
      <c r="D62" s="643"/>
      <c r="E62" s="643"/>
      <c r="F62" s="643"/>
      <c r="G62" s="619" t="s">
        <v>353</v>
      </c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513">
        <v>10</v>
      </c>
      <c r="AJ62" s="514"/>
      <c r="AK62" s="514"/>
      <c r="AL62" s="515"/>
      <c r="AM62" s="629">
        <f>+SUM(AI62:AL64)/3*(12.5%)*10</f>
        <v>12.5</v>
      </c>
      <c r="AN62" s="630"/>
      <c r="AO62" s="631"/>
      <c r="AP62" s="144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</row>
    <row r="63" spans="1:55" s="80" customFormat="1" ht="24" customHeight="1">
      <c r="A63" s="617"/>
      <c r="B63" s="517"/>
      <c r="C63" s="643"/>
      <c r="D63" s="643"/>
      <c r="E63" s="643"/>
      <c r="F63" s="643"/>
      <c r="G63" s="641" t="s">
        <v>354</v>
      </c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481">
        <v>10</v>
      </c>
      <c r="AJ63" s="482"/>
      <c r="AK63" s="482"/>
      <c r="AL63" s="511"/>
      <c r="AM63" s="632"/>
      <c r="AN63" s="633"/>
      <c r="AO63" s="634"/>
      <c r="AP63" s="144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</row>
    <row r="64" spans="1:55" s="80" customFormat="1" ht="16.5" customHeight="1">
      <c r="A64" s="617"/>
      <c r="B64" s="517"/>
      <c r="C64" s="643"/>
      <c r="D64" s="643"/>
      <c r="E64" s="643"/>
      <c r="F64" s="643"/>
      <c r="G64" s="628" t="s">
        <v>285</v>
      </c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467">
        <v>10</v>
      </c>
      <c r="AJ64" s="468"/>
      <c r="AK64" s="468"/>
      <c r="AL64" s="512"/>
      <c r="AM64" s="635"/>
      <c r="AN64" s="636"/>
      <c r="AO64" s="637"/>
      <c r="AP64" s="144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</row>
    <row r="65" spans="1:55" s="80" customFormat="1" ht="16.5" customHeight="1">
      <c r="A65" s="617"/>
      <c r="B65" s="517"/>
      <c r="C65" s="643" t="s">
        <v>439</v>
      </c>
      <c r="D65" s="643"/>
      <c r="E65" s="643"/>
      <c r="F65" s="643"/>
      <c r="G65" s="619" t="s">
        <v>321</v>
      </c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513">
        <v>10</v>
      </c>
      <c r="AJ65" s="514"/>
      <c r="AK65" s="514"/>
      <c r="AL65" s="515"/>
      <c r="AM65" s="629">
        <f>+SUM(AI65:AL67)/3*(12.5%)*10</f>
        <v>12.5</v>
      </c>
      <c r="AN65" s="630"/>
      <c r="AO65" s="631"/>
      <c r="AP65" s="144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</row>
    <row r="66" spans="1:55" s="80" customFormat="1" ht="24" customHeight="1">
      <c r="A66" s="617"/>
      <c r="B66" s="517"/>
      <c r="C66" s="643"/>
      <c r="D66" s="643"/>
      <c r="E66" s="643"/>
      <c r="F66" s="643"/>
      <c r="G66" s="641" t="s">
        <v>322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481">
        <v>10</v>
      </c>
      <c r="AJ66" s="482"/>
      <c r="AK66" s="482"/>
      <c r="AL66" s="511"/>
      <c r="AM66" s="632"/>
      <c r="AN66" s="633"/>
      <c r="AO66" s="634"/>
      <c r="AP66" s="144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</row>
    <row r="67" spans="1:55" s="80" customFormat="1" ht="23.25" customHeight="1">
      <c r="A67" s="618"/>
      <c r="B67" s="518"/>
      <c r="C67" s="643"/>
      <c r="D67" s="643"/>
      <c r="E67" s="643"/>
      <c r="F67" s="643"/>
      <c r="G67" s="644" t="s">
        <v>355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467">
        <v>10</v>
      </c>
      <c r="AJ67" s="468"/>
      <c r="AK67" s="468"/>
      <c r="AL67" s="512"/>
      <c r="AM67" s="635"/>
      <c r="AN67" s="636"/>
      <c r="AO67" s="637"/>
      <c r="AP67" s="144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</row>
    <row r="68" spans="1:55" s="80" customFormat="1" ht="15" customHeight="1">
      <c r="A68" s="488" t="s">
        <v>113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627"/>
      <c r="AM68" s="713">
        <f>+SUM(AM43,AM46,AM49,AM52,AM55,AM58,AM62,AM65)</f>
        <v>100</v>
      </c>
      <c r="AN68" s="714"/>
      <c r="AO68" s="715"/>
      <c r="AP68" s="84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</row>
    <row r="69" spans="43:55" s="80" customFormat="1" ht="9.75" customHeight="1"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</row>
    <row r="70" spans="1:55" s="80" customFormat="1" ht="15" customHeight="1">
      <c r="A70" s="599" t="s">
        <v>118</v>
      </c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600"/>
      <c r="AP70" s="50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</row>
    <row r="71" spans="1:55" s="80" customFormat="1" ht="15" customHeight="1">
      <c r="A71" s="498" t="s">
        <v>92</v>
      </c>
      <c r="B71" s="493"/>
      <c r="C71" s="493"/>
      <c r="D71" s="493"/>
      <c r="E71" s="493"/>
      <c r="F71" s="494"/>
      <c r="G71" s="498" t="s">
        <v>64</v>
      </c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4"/>
      <c r="AI71" s="498" t="s">
        <v>114</v>
      </c>
      <c r="AJ71" s="493"/>
      <c r="AK71" s="493"/>
      <c r="AL71" s="493"/>
      <c r="AM71" s="493"/>
      <c r="AN71" s="493"/>
      <c r="AO71" s="494"/>
      <c r="AP71" s="27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</row>
    <row r="72" spans="1:55" s="80" customFormat="1" ht="12.75">
      <c r="A72" s="499"/>
      <c r="B72" s="496"/>
      <c r="C72" s="496"/>
      <c r="D72" s="496"/>
      <c r="E72" s="496"/>
      <c r="F72" s="497"/>
      <c r="G72" s="499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7"/>
      <c r="AI72" s="499"/>
      <c r="AJ72" s="496"/>
      <c r="AK72" s="496"/>
      <c r="AL72" s="496"/>
      <c r="AM72" s="496"/>
      <c r="AN72" s="496"/>
      <c r="AO72" s="497"/>
      <c r="AP72" s="114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</row>
    <row r="73" spans="1:55" s="80" customFormat="1" ht="25.5" customHeight="1">
      <c r="A73" s="669" t="s">
        <v>324</v>
      </c>
      <c r="B73" s="669"/>
      <c r="C73" s="669"/>
      <c r="D73" s="669"/>
      <c r="E73" s="669"/>
      <c r="F73" s="669"/>
      <c r="G73" s="640" t="s">
        <v>392</v>
      </c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513"/>
      <c r="AJ73" s="514"/>
      <c r="AK73" s="514"/>
      <c r="AL73" s="514"/>
      <c r="AM73" s="514"/>
      <c r="AN73" s="514"/>
      <c r="AO73" s="515"/>
      <c r="AP73" s="145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</row>
    <row r="74" spans="1:55" s="80" customFormat="1" ht="25.5" customHeight="1">
      <c r="A74" s="667" t="s">
        <v>326</v>
      </c>
      <c r="B74" s="667"/>
      <c r="C74" s="667"/>
      <c r="D74" s="667"/>
      <c r="E74" s="667"/>
      <c r="F74" s="667"/>
      <c r="G74" s="641" t="s">
        <v>327</v>
      </c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481"/>
      <c r="AJ74" s="482"/>
      <c r="AK74" s="482"/>
      <c r="AL74" s="482"/>
      <c r="AM74" s="482"/>
      <c r="AN74" s="482"/>
      <c r="AO74" s="511"/>
      <c r="AP74" s="145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</row>
    <row r="75" spans="1:55" s="80" customFormat="1" ht="25.5" customHeight="1">
      <c r="A75" s="667" t="s">
        <v>328</v>
      </c>
      <c r="B75" s="667"/>
      <c r="C75" s="667"/>
      <c r="D75" s="667"/>
      <c r="E75" s="667"/>
      <c r="F75" s="667"/>
      <c r="G75" s="641" t="s">
        <v>393</v>
      </c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481"/>
      <c r="AJ75" s="482"/>
      <c r="AK75" s="482"/>
      <c r="AL75" s="482"/>
      <c r="AM75" s="482"/>
      <c r="AN75" s="482"/>
      <c r="AO75" s="511"/>
      <c r="AP75" s="145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</row>
    <row r="76" spans="1:55" s="80" customFormat="1" ht="25.5" customHeight="1">
      <c r="A76" s="667" t="s">
        <v>330</v>
      </c>
      <c r="B76" s="667"/>
      <c r="C76" s="667"/>
      <c r="D76" s="667"/>
      <c r="E76" s="667"/>
      <c r="F76" s="667"/>
      <c r="G76" s="641" t="s">
        <v>394</v>
      </c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481"/>
      <c r="AJ76" s="482"/>
      <c r="AK76" s="482"/>
      <c r="AL76" s="482"/>
      <c r="AM76" s="482"/>
      <c r="AN76" s="482"/>
      <c r="AO76" s="511"/>
      <c r="AP76" s="145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</row>
    <row r="77" spans="1:55" s="80" customFormat="1" ht="25.5" customHeight="1">
      <c r="A77" s="659" t="s">
        <v>332</v>
      </c>
      <c r="B77" s="659"/>
      <c r="C77" s="659"/>
      <c r="D77" s="659"/>
      <c r="E77" s="659"/>
      <c r="F77" s="659"/>
      <c r="G77" s="644" t="s">
        <v>402</v>
      </c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467"/>
      <c r="AJ77" s="468"/>
      <c r="AK77" s="468"/>
      <c r="AL77" s="468"/>
      <c r="AM77" s="468"/>
      <c r="AN77" s="468"/>
      <c r="AO77" s="512"/>
      <c r="AP77" s="145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</row>
    <row r="78" spans="1:55" s="80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86"/>
      <c r="AM78" s="86"/>
      <c r="AN78" s="86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</row>
    <row r="79" spans="1:55" s="80" customFormat="1" ht="15" customHeight="1">
      <c r="A79" s="599" t="s">
        <v>59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600"/>
      <c r="AP79" s="50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</row>
    <row r="80" spans="1:55" s="80" customFormat="1" ht="15" customHeight="1">
      <c r="A80" s="709" t="s">
        <v>442</v>
      </c>
      <c r="B80" s="661"/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2"/>
      <c r="AI80" s="710">
        <f>+SUM(AM68:AO68)</f>
        <v>100</v>
      </c>
      <c r="AJ80" s="711"/>
      <c r="AK80" s="711"/>
      <c r="AL80" s="712"/>
      <c r="AM80" s="596"/>
      <c r="AN80" s="479"/>
      <c r="AO80" s="479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</row>
    <row r="81" spans="43:55" s="80" customFormat="1" ht="9" customHeight="1"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</row>
    <row r="82" spans="1:55" s="80" customFormat="1" ht="4.5" customHeight="1">
      <c r="A82" s="138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139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</row>
    <row r="83" spans="1:55" s="80" customFormat="1" ht="15" customHeight="1">
      <c r="A83" s="605"/>
      <c r="B83" s="457"/>
      <c r="C83" s="457"/>
      <c r="D83" s="457"/>
      <c r="E83" s="457"/>
      <c r="F83" s="457"/>
      <c r="G83" s="457"/>
      <c r="H83" s="457"/>
      <c r="I83" s="457"/>
      <c r="J83" s="457"/>
      <c r="K83" s="457" t="s">
        <v>91</v>
      </c>
      <c r="L83" s="457"/>
      <c r="M83" s="457"/>
      <c r="N83" s="457"/>
      <c r="O83" s="457"/>
      <c r="P83" s="457"/>
      <c r="Q83" s="457"/>
      <c r="R83" s="457"/>
      <c r="S83" s="457"/>
      <c r="T83" s="577"/>
      <c r="U83" s="706" t="str">
        <f>IF(AM68&lt;59.9,"NO SATISFACTORIO",(IF(AM68&lt;90,"SATISFACTORIO","SOBRESALIENTE")))</f>
        <v>SOBRESALIENTE</v>
      </c>
      <c r="V83" s="707"/>
      <c r="W83" s="707"/>
      <c r="X83" s="707"/>
      <c r="Y83" s="707"/>
      <c r="Z83" s="707"/>
      <c r="AA83" s="708"/>
      <c r="AB83" s="605"/>
      <c r="AC83" s="457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577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</row>
    <row r="84" spans="1:55" s="80" customFormat="1" ht="4.5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</row>
    <row r="85" spans="1:55" s="80" customFormat="1" ht="11.25" customHeight="1">
      <c r="A85" s="463"/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50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</row>
    <row r="86" spans="1:55" s="80" customFormat="1" ht="3" customHeight="1" hidden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152"/>
      <c r="AR86" s="152"/>
      <c r="AS86" s="152"/>
      <c r="AT86" s="152"/>
      <c r="AU86" s="152"/>
      <c r="AV86" s="153" t="s">
        <v>164</v>
      </c>
      <c r="AW86" s="152"/>
      <c r="AX86" s="152"/>
      <c r="AY86" s="152"/>
      <c r="AZ86" s="152"/>
      <c r="BA86" s="152"/>
      <c r="BB86" s="152"/>
      <c r="BC86" s="152"/>
    </row>
    <row r="87" spans="1:56" ht="15" customHeight="1">
      <c r="A87" s="463" t="s">
        <v>401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50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43"/>
    </row>
    <row r="88" spans="3:39" ht="15" customHeight="1">
      <c r="C88" s="611" t="s">
        <v>121</v>
      </c>
      <c r="D88" s="611"/>
      <c r="E88" s="611"/>
      <c r="F88" s="611"/>
      <c r="G88" s="611"/>
      <c r="H88" s="611"/>
      <c r="I88" s="611"/>
      <c r="J88" s="611"/>
      <c r="K88" s="611"/>
      <c r="L88" s="611"/>
      <c r="M88" s="611"/>
      <c r="N88" s="611"/>
      <c r="O88" s="611"/>
      <c r="P88" s="611"/>
      <c r="Q88" s="611"/>
      <c r="R88" s="611"/>
      <c r="S88" s="611"/>
      <c r="T88" s="611"/>
      <c r="U88" s="611"/>
      <c r="V88" s="611"/>
      <c r="W88" s="611"/>
      <c r="X88" s="611"/>
      <c r="Y88" s="611"/>
      <c r="Z88" s="611"/>
      <c r="AA88" s="611"/>
      <c r="AB88" s="611"/>
      <c r="AC88" s="611"/>
      <c r="AD88" s="611"/>
      <c r="AE88" s="611"/>
      <c r="AF88" s="611"/>
      <c r="AG88" s="611"/>
      <c r="AH88" s="611"/>
      <c r="AI88" s="611"/>
      <c r="AJ88" s="611"/>
      <c r="AK88" s="611"/>
      <c r="AL88" s="611"/>
      <c r="AM88" s="611"/>
    </row>
    <row r="89" spans="3:39" ht="21" customHeight="1">
      <c r="C89" s="612" t="s">
        <v>166</v>
      </c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  <c r="AA89" s="612"/>
      <c r="AB89" s="612"/>
      <c r="AC89" s="612"/>
      <c r="AD89" s="612"/>
      <c r="AE89" s="612"/>
      <c r="AF89" s="612"/>
      <c r="AG89" s="612"/>
      <c r="AH89" s="612"/>
      <c r="AI89" s="612"/>
      <c r="AJ89" s="612"/>
      <c r="AK89" s="612"/>
      <c r="AL89" s="612"/>
      <c r="AM89" s="612"/>
    </row>
    <row r="90" spans="3:39" ht="21" customHeight="1">
      <c r="C90" s="612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12"/>
      <c r="X90" s="612"/>
      <c r="Y90" s="612"/>
      <c r="Z90" s="612"/>
      <c r="AA90" s="612"/>
      <c r="AB90" s="612"/>
      <c r="AC90" s="612"/>
      <c r="AD90" s="612"/>
      <c r="AE90" s="612"/>
      <c r="AF90" s="612"/>
      <c r="AG90" s="612"/>
      <c r="AH90" s="612"/>
      <c r="AI90" s="612"/>
      <c r="AJ90" s="612"/>
      <c r="AK90" s="612"/>
      <c r="AL90" s="612"/>
      <c r="AM90" s="612"/>
    </row>
    <row r="91" spans="3:39" ht="21" customHeight="1">
      <c r="C91" s="612"/>
      <c r="D91" s="612"/>
      <c r="E91" s="612"/>
      <c r="F91" s="612"/>
      <c r="G91" s="612"/>
      <c r="H91" s="612"/>
      <c r="I91" s="612"/>
      <c r="J91" s="612"/>
      <c r="K91" s="612"/>
      <c r="L91" s="612"/>
      <c r="M91" s="612"/>
      <c r="N91" s="612"/>
      <c r="O91" s="612"/>
      <c r="P91" s="612"/>
      <c r="Q91" s="612"/>
      <c r="R91" s="612"/>
      <c r="S91" s="612"/>
      <c r="T91" s="612"/>
      <c r="U91" s="612"/>
      <c r="V91" s="612"/>
      <c r="W91" s="612"/>
      <c r="X91" s="612"/>
      <c r="Y91" s="612"/>
      <c r="Z91" s="612"/>
      <c r="AA91" s="612"/>
      <c r="AB91" s="612"/>
      <c r="AC91" s="612"/>
      <c r="AD91" s="612"/>
      <c r="AE91" s="612"/>
      <c r="AF91" s="612"/>
      <c r="AG91" s="612"/>
      <c r="AH91" s="612"/>
      <c r="AI91" s="612"/>
      <c r="AJ91" s="612"/>
      <c r="AK91" s="612"/>
      <c r="AL91" s="612"/>
      <c r="AM91" s="612"/>
    </row>
    <row r="92" spans="3:39" ht="21" customHeight="1">
      <c r="C92" s="612"/>
      <c r="D92" s="612"/>
      <c r="E92" s="612"/>
      <c r="F92" s="612"/>
      <c r="G92" s="612"/>
      <c r="H92" s="612"/>
      <c r="I92" s="612"/>
      <c r="J92" s="612"/>
      <c r="K92" s="612"/>
      <c r="L92" s="612"/>
      <c r="M92" s="612"/>
      <c r="N92" s="612"/>
      <c r="O92" s="612"/>
      <c r="P92" s="612"/>
      <c r="Q92" s="612"/>
      <c r="R92" s="612"/>
      <c r="S92" s="612"/>
      <c r="T92" s="612"/>
      <c r="U92" s="612"/>
      <c r="V92" s="612"/>
      <c r="W92" s="612"/>
      <c r="X92" s="612"/>
      <c r="Y92" s="612"/>
      <c r="Z92" s="612"/>
      <c r="AA92" s="612"/>
      <c r="AB92" s="612"/>
      <c r="AC92" s="612"/>
      <c r="AD92" s="612"/>
      <c r="AE92" s="612"/>
      <c r="AF92" s="612"/>
      <c r="AG92" s="612"/>
      <c r="AH92" s="612"/>
      <c r="AI92" s="612"/>
      <c r="AJ92" s="612"/>
      <c r="AK92" s="612"/>
      <c r="AL92" s="612"/>
      <c r="AM92" s="612"/>
    </row>
    <row r="93" spans="3:39" ht="43.5" customHeight="1">
      <c r="C93" s="411" t="s">
        <v>26</v>
      </c>
      <c r="D93" s="412"/>
      <c r="E93" s="412"/>
      <c r="F93" s="41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2"/>
      <c r="AM93" s="452"/>
    </row>
    <row r="94" spans="3:39" ht="43.5" customHeight="1">
      <c r="C94" s="411" t="s">
        <v>27</v>
      </c>
      <c r="D94" s="412"/>
      <c r="E94" s="412"/>
      <c r="F94" s="41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</row>
    <row r="95" spans="3:39" ht="24.75" customHeight="1">
      <c r="C95" s="453" t="s">
        <v>86</v>
      </c>
      <c r="D95" s="651"/>
      <c r="E95" s="651"/>
      <c r="F95" s="651"/>
      <c r="G95" s="652"/>
      <c r="H95" s="653"/>
      <c r="I95" s="653"/>
      <c r="J95" s="653"/>
      <c r="K95" s="653"/>
      <c r="L95" s="653"/>
      <c r="M95" s="653"/>
      <c r="N95" s="653"/>
      <c r="O95" s="653"/>
      <c r="P95" s="653"/>
      <c r="Q95" s="653"/>
      <c r="R95" s="653"/>
      <c r="S95" s="653"/>
      <c r="T95" s="653"/>
      <c r="U95" s="653"/>
      <c r="V95" s="653"/>
      <c r="W95" s="653"/>
      <c r="X95" s="653"/>
      <c r="Y95" s="653"/>
      <c r="Z95" s="653"/>
      <c r="AA95" s="653"/>
      <c r="AB95" s="653"/>
      <c r="AC95" s="653"/>
      <c r="AD95" s="653"/>
      <c r="AE95" s="653"/>
      <c r="AF95" s="653"/>
      <c r="AG95" s="653"/>
      <c r="AH95" s="653"/>
      <c r="AI95" s="653"/>
      <c r="AJ95" s="653"/>
      <c r="AK95" s="653"/>
      <c r="AL95" s="653"/>
      <c r="AM95" s="654"/>
    </row>
    <row r="96" spans="1:45" ht="15" customHeight="1">
      <c r="A96" s="575" t="s">
        <v>111</v>
      </c>
      <c r="B96" s="575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5"/>
      <c r="X96" s="575"/>
      <c r="Y96" s="575"/>
      <c r="Z96" s="575"/>
      <c r="AA96" s="575"/>
      <c r="AB96" s="575"/>
      <c r="AC96" s="575"/>
      <c r="AD96" s="575"/>
      <c r="AE96" s="575"/>
      <c r="AF96" s="575"/>
      <c r="AG96" s="575"/>
      <c r="AH96" s="575"/>
      <c r="AI96" s="575"/>
      <c r="AJ96" s="575"/>
      <c r="AK96" s="575"/>
      <c r="AL96" s="575"/>
      <c r="AM96" s="575"/>
      <c r="AN96" s="575"/>
      <c r="AO96" s="575"/>
      <c r="AP96" s="51"/>
      <c r="AS96" s="151" t="s">
        <v>101</v>
      </c>
    </row>
    <row r="97" s="148" customFormat="1" ht="15" customHeight="1">
      <c r="AS97" s="151" t="s">
        <v>102</v>
      </c>
    </row>
    <row r="98" s="148" customFormat="1" ht="12"/>
    <row r="99" s="148" customFormat="1" ht="12"/>
    <row r="100" s="148" customFormat="1" ht="12"/>
    <row r="101" s="148" customFormat="1" ht="12"/>
    <row r="102" s="148" customFormat="1" ht="12"/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  <row r="126" s="148" customFormat="1" ht="12"/>
    <row r="127" s="148" customFormat="1" ht="12"/>
    <row r="128" s="148" customFormat="1" ht="12"/>
    <row r="129" s="148" customFormat="1" ht="12"/>
    <row r="130" s="148" customFormat="1" ht="12"/>
    <row r="131" s="148" customFormat="1" ht="12"/>
    <row r="132" s="148" customFormat="1" ht="12"/>
    <row r="133" s="148" customFormat="1" ht="12"/>
    <row r="134" s="148" customFormat="1" ht="12"/>
    <row r="135" s="148" customFormat="1" ht="12"/>
    <row r="136" s="148" customFormat="1" ht="12"/>
    <row r="137" s="148" customFormat="1" ht="12"/>
    <row r="138" s="148" customFormat="1" ht="12"/>
    <row r="139" s="148" customFormat="1" ht="12"/>
    <row r="140" s="148" customFormat="1" ht="12"/>
    <row r="141" s="148" customFormat="1" ht="12"/>
    <row r="142" s="148" customFormat="1" ht="12"/>
    <row r="143" s="148" customFormat="1" ht="12"/>
    <row r="144" s="148" customFormat="1" ht="12"/>
    <row r="145" s="148" customFormat="1" ht="12"/>
    <row r="146" s="148" customFormat="1" ht="12"/>
    <row r="147" s="148" customFormat="1" ht="12"/>
    <row r="148" s="148" customFormat="1" ht="12"/>
    <row r="149" s="148" customFormat="1" ht="12"/>
    <row r="150" s="148" customFormat="1" ht="12"/>
    <row r="151" s="148" customFormat="1" ht="12"/>
    <row r="152" s="148" customFormat="1" ht="12"/>
    <row r="153" s="148" customFormat="1" ht="12"/>
    <row r="154" s="148" customFormat="1" ht="12"/>
    <row r="155" s="148" customFormat="1" ht="12"/>
    <row r="156" s="148" customFormat="1" ht="12"/>
    <row r="157" s="148" customFormat="1" ht="12"/>
    <row r="158" s="148" customFormat="1" ht="12"/>
    <row r="159" s="148" customFormat="1" ht="12"/>
    <row r="160" s="148" customFormat="1" ht="12"/>
    <row r="161" s="148" customFormat="1" ht="12"/>
    <row r="162" s="148" customFormat="1" ht="12"/>
    <row r="163" s="148" customFormat="1" ht="12"/>
    <row r="164" s="148" customFormat="1" ht="12"/>
    <row r="165" s="148" customFormat="1" ht="12"/>
    <row r="166" s="148" customFormat="1" ht="12"/>
    <row r="167" s="148" customFormat="1" ht="12"/>
    <row r="168" s="148" customFormat="1" ht="12"/>
    <row r="169" s="148" customFormat="1" ht="12"/>
    <row r="170" s="148" customFormat="1" ht="12"/>
    <row r="171" s="148" customFormat="1" ht="12"/>
    <row r="172" s="148" customFormat="1" ht="12"/>
    <row r="173" s="148" customFormat="1" ht="12"/>
    <row r="174" s="148" customFormat="1" ht="12"/>
    <row r="175" s="148" customFormat="1" ht="12"/>
    <row r="176" s="148" customFormat="1" ht="12"/>
    <row r="177" s="148" customFormat="1" ht="12"/>
    <row r="178" s="148" customFormat="1" ht="12"/>
    <row r="179" s="148" customFormat="1" ht="12"/>
    <row r="180" s="148" customFormat="1" ht="12"/>
    <row r="181" s="148" customFormat="1" ht="12"/>
    <row r="182" s="148" customFormat="1" ht="12"/>
    <row r="183" s="148" customFormat="1" ht="12"/>
    <row r="184" s="148" customFormat="1" ht="12"/>
    <row r="185" s="148" customFormat="1" ht="12"/>
    <row r="186" s="148" customFormat="1" ht="12"/>
    <row r="187" s="148" customFormat="1" ht="12"/>
    <row r="188" s="148" customFormat="1" ht="12"/>
    <row r="189" s="148" customFormat="1" ht="12"/>
    <row r="190" s="148" customFormat="1" ht="12"/>
    <row r="191" s="148" customFormat="1" ht="12"/>
    <row r="192" s="148" customFormat="1" ht="12"/>
    <row r="193" s="148" customFormat="1" ht="12"/>
    <row r="194" s="148" customFormat="1" ht="12"/>
    <row r="195" s="148" customFormat="1" ht="12"/>
    <row r="196" s="148" customFormat="1" ht="12"/>
    <row r="197" s="148" customFormat="1" ht="12"/>
    <row r="198" s="148" customFormat="1" ht="12"/>
    <row r="199" s="148" customFormat="1" ht="12"/>
    <row r="200" s="148" customFormat="1" ht="12"/>
    <row r="201" s="148" customFormat="1" ht="12"/>
    <row r="202" s="148" customFormat="1" ht="12"/>
    <row r="203" s="148" customFormat="1" ht="12"/>
    <row r="204" s="148" customFormat="1" ht="12"/>
    <row r="205" s="148" customFormat="1" ht="12"/>
    <row r="206" s="148" customFormat="1" ht="12"/>
    <row r="207" s="148" customFormat="1" ht="12"/>
    <row r="208" s="148" customFormat="1" ht="12"/>
    <row r="209" s="148" customFormat="1" ht="12"/>
    <row r="210" s="148" customFormat="1" ht="12"/>
    <row r="211" s="148" customFormat="1" ht="12"/>
    <row r="212" s="148" customFormat="1" ht="12"/>
    <row r="213" s="148" customFormat="1" ht="12"/>
    <row r="214" s="148" customFormat="1" ht="12"/>
    <row r="215" s="148" customFormat="1" ht="12"/>
    <row r="216" s="148" customFormat="1" ht="12"/>
    <row r="217" s="148" customFormat="1" ht="12"/>
    <row r="218" s="148" customFormat="1" ht="12"/>
    <row r="219" s="148" customFormat="1" ht="12"/>
    <row r="220" s="148" customFormat="1" ht="12"/>
    <row r="221" s="148" customFormat="1" ht="12"/>
    <row r="222" s="148" customFormat="1" ht="12"/>
    <row r="223" s="148" customFormat="1" ht="12"/>
    <row r="224" s="148" customFormat="1" ht="12"/>
    <row r="225" s="148" customFormat="1" ht="12"/>
    <row r="226" s="148" customFormat="1" ht="12"/>
    <row r="227" s="148" customFormat="1" ht="12"/>
    <row r="228" s="148" customFormat="1" ht="12"/>
    <row r="229" s="148" customFormat="1" ht="12"/>
    <row r="230" s="148" customFormat="1" ht="12"/>
    <row r="231" s="148" customFormat="1" ht="12"/>
    <row r="232" s="148" customFormat="1" ht="12"/>
    <row r="233" s="148" customFormat="1" ht="12"/>
    <row r="234" s="148" customFormat="1" ht="12"/>
    <row r="235" s="148" customFormat="1" ht="12"/>
    <row r="236" s="148" customFormat="1" ht="12"/>
    <row r="237" s="148" customFormat="1" ht="12"/>
    <row r="238" s="148" customFormat="1" ht="12"/>
  </sheetData>
  <sheetProtection/>
  <mergeCells count="180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L12:P12"/>
    <mergeCell ref="Q12:AD12"/>
    <mergeCell ref="AF12:AH12"/>
    <mergeCell ref="AI12:AN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4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C52:F54"/>
    <mergeCell ref="G52:AH52"/>
    <mergeCell ref="AI52:AL52"/>
    <mergeCell ref="AM52:AO54"/>
    <mergeCell ref="G53:AH53"/>
    <mergeCell ref="AI53:AL53"/>
    <mergeCell ref="G54:AH54"/>
    <mergeCell ref="AI54:AL54"/>
    <mergeCell ref="A55:B60"/>
    <mergeCell ref="C55:F57"/>
    <mergeCell ref="G55:AH55"/>
    <mergeCell ref="AI55:AL55"/>
    <mergeCell ref="AM55:AO57"/>
    <mergeCell ref="G56:AH56"/>
    <mergeCell ref="AI56:AL56"/>
    <mergeCell ref="G57:AH57"/>
    <mergeCell ref="AI57:AL57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A61:F61"/>
    <mergeCell ref="G61:AH61"/>
    <mergeCell ref="AI61:AL61"/>
    <mergeCell ref="AM61:AO61"/>
    <mergeCell ref="A62:B67"/>
    <mergeCell ref="C62:F64"/>
    <mergeCell ref="G62:AH62"/>
    <mergeCell ref="AI62:AL62"/>
    <mergeCell ref="AM62:AO64"/>
    <mergeCell ref="G63:AH63"/>
    <mergeCell ref="AI63:AL63"/>
    <mergeCell ref="G64:AH64"/>
    <mergeCell ref="AI64:AL64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A68:AL68"/>
    <mergeCell ref="AM68:AO68"/>
    <mergeCell ref="A70:AO70"/>
    <mergeCell ref="A71:F72"/>
    <mergeCell ref="G71:AH72"/>
    <mergeCell ref="AI71:AO72"/>
    <mergeCell ref="A73:F73"/>
    <mergeCell ref="G73:AH73"/>
    <mergeCell ref="AI73:AO73"/>
    <mergeCell ref="A74:F74"/>
    <mergeCell ref="G74:AH74"/>
    <mergeCell ref="AI74:AO74"/>
    <mergeCell ref="A75:F75"/>
    <mergeCell ref="G75:AH75"/>
    <mergeCell ref="AI75:AO75"/>
    <mergeCell ref="A76:F76"/>
    <mergeCell ref="G76:AH76"/>
    <mergeCell ref="AI76:AO76"/>
    <mergeCell ref="A77:F77"/>
    <mergeCell ref="G77:AH77"/>
    <mergeCell ref="AI77:AO77"/>
    <mergeCell ref="A79:AO79"/>
    <mergeCell ref="A80:AH80"/>
    <mergeCell ref="AI80:AL80"/>
    <mergeCell ref="AM80:AO80"/>
    <mergeCell ref="A83:J83"/>
    <mergeCell ref="K83:T83"/>
    <mergeCell ref="U83:AA83"/>
    <mergeCell ref="AB83:AO83"/>
    <mergeCell ref="A85:AO85"/>
    <mergeCell ref="A87:AO87"/>
    <mergeCell ref="C95:F95"/>
    <mergeCell ref="G95:AM95"/>
    <mergeCell ref="A96:AO96"/>
    <mergeCell ref="C88:AM88"/>
    <mergeCell ref="C89:AM92"/>
    <mergeCell ref="C93:F93"/>
    <mergeCell ref="G93:AM93"/>
    <mergeCell ref="C94:F94"/>
    <mergeCell ref="G94:AM94"/>
  </mergeCells>
  <conditionalFormatting sqref="AM68">
    <cfRule type="expression" priority="2" dxfId="46">
      <formula>IF($AI$67=0,1,0)</formula>
    </cfRule>
  </conditionalFormatting>
  <conditionalFormatting sqref="U83">
    <cfRule type="expression" priority="7" dxfId="45" stopIfTrue="1">
      <formula>IF($AL$29=0,1,0)</formula>
    </cfRule>
  </conditionalFormatting>
  <conditionalFormatting sqref="AI80:AL80">
    <cfRule type="expression" priority="1" dxfId="46">
      <formula>IF($AI$77=0,1,0)</formula>
    </cfRule>
  </conditionalFormatting>
  <conditionalFormatting sqref="AM43:AO45">
    <cfRule type="expression" priority="6" dxfId="46">
      <formula>IF($AI$45=0,1,0)</formula>
    </cfRule>
  </conditionalFormatting>
  <conditionalFormatting sqref="AM46:AO48">
    <cfRule type="expression" priority="5" dxfId="46">
      <formula>IF($AI$48=0,1,0)</formula>
    </cfRule>
  </conditionalFormatting>
  <conditionalFormatting sqref="AM49:AO60">
    <cfRule type="expression" priority="4" dxfId="46">
      <formula>IF($AI$51=0,1,0)</formula>
    </cfRule>
  </conditionalFormatting>
  <conditionalFormatting sqref="AM62:AO67">
    <cfRule type="expression" priority="3" dxfId="46">
      <formula>IF($AI$64=0,1,0)</formula>
    </cfRule>
  </conditionalFormatting>
  <dataValidations count="6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Q12:AD12">
      <formula1>$AT$2:$AT$20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75:AH76 AK43:AK60 AH46:AH60 AI43:AI60 AI73:AI77 AH62:AI67 AK62:AK67">
      <formula1>1</formula1>
      <formula2>10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Educacion Nacional</dc:creator>
  <cp:keywords/>
  <dc:description/>
  <cp:lastModifiedBy>ccpardo</cp:lastModifiedBy>
  <cp:lastPrinted>2012-06-27T20:46:03Z</cp:lastPrinted>
  <dcterms:created xsi:type="dcterms:W3CDTF">2009-10-22T10:50:46Z</dcterms:created>
  <dcterms:modified xsi:type="dcterms:W3CDTF">2012-06-27T20:46:28Z</dcterms:modified>
  <cp:category/>
  <cp:version/>
  <cp:contentType/>
  <cp:contentStatus/>
</cp:coreProperties>
</file>