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on\Desktop\PROTOCOLO DE EVALUACION ANUAL\"/>
    </mc:Choice>
  </mc:AlternateContent>
  <bookViews>
    <workbookView xWindow="0" yWindow="0" windowWidth="28800" windowHeight="12435" activeTab="1"/>
  </bookViews>
  <sheets>
    <sheet name="preescolar-Valores" sheetId="2" r:id="rId1"/>
    <sheet name="PREESCOLAR" sheetId="1" r:id="rId2"/>
    <sheet name="listado-preescolar" sheetId="5" state="hidden" r:id="rId3"/>
    <sheet name="Gráficas" sheetId="6" r:id="rId4"/>
    <sheet name="Cumplimientos" sheetId="7" state="hidden" r:id="rId5"/>
  </sheets>
  <externalReferences>
    <externalReference r:id="rId6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F12" i="1" l="1"/>
  <c r="H10" i="7" s="1"/>
  <c r="F10" i="1"/>
  <c r="H9" i="7" s="1"/>
  <c r="G10" i="1" l="1"/>
  <c r="C9" i="7" s="1"/>
  <c r="L21" i="7" l="1"/>
  <c r="L20" i="7"/>
  <c r="L19" i="7"/>
  <c r="E9" i="1" l="1"/>
  <c r="E8" i="1"/>
  <c r="E7" i="1"/>
  <c r="E6" i="1"/>
  <c r="E5" i="1"/>
  <c r="C25" i="5"/>
  <c r="C25" i="2"/>
  <c r="F8" i="1" l="1"/>
  <c r="H14" i="7" s="1"/>
  <c r="F6" i="1"/>
  <c r="H13" i="7" s="1"/>
  <c r="M21" i="7"/>
  <c r="M20" i="7"/>
  <c r="M19" i="7"/>
  <c r="E4" i="1" l="1"/>
  <c r="E3" i="1"/>
  <c r="E2" i="1"/>
  <c r="H21" i="1"/>
  <c r="E26" i="1" s="1"/>
  <c r="F2" i="1" l="1"/>
  <c r="H11" i="7" s="1"/>
  <c r="F14" i="1"/>
  <c r="H15" i="7" s="1"/>
  <c r="F16" i="1"/>
  <c r="H16" i="7" s="1"/>
  <c r="F4" i="1"/>
  <c r="H12" i="7" s="1"/>
  <c r="G14" i="1" l="1"/>
  <c r="C11" i="7" s="1"/>
  <c r="G2" i="1"/>
  <c r="H2" i="1" l="1"/>
  <c r="C10" i="7"/>
  <c r="E25" i="1" l="1"/>
  <c r="E29" i="1"/>
  <c r="I1" i="6" s="1"/>
</calcChain>
</file>

<file path=xl/sharedStrings.xml><?xml version="1.0" encoding="utf-8"?>
<sst xmlns="http://schemas.openxmlformats.org/spreadsheetml/2006/main" count="287" uniqueCount="131">
  <si>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</si>
  <si>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</si>
  <si>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</si>
  <si>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</si>
  <si>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</si>
  <si>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</si>
  <si>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</si>
  <si>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</si>
  <si>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</si>
  <si>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</si>
  <si>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C1</t>
  </si>
  <si>
    <t>D1</t>
  </si>
  <si>
    <t>D2</t>
  </si>
  <si>
    <t>C2</t>
  </si>
  <si>
    <t>Gestión Administrativa y Financiera</t>
  </si>
  <si>
    <t>Gestión Académica</t>
  </si>
  <si>
    <t>GA</t>
  </si>
  <si>
    <t>Gestión Comunitaria</t>
  </si>
  <si>
    <t>GC</t>
  </si>
  <si>
    <t>Interacción con la comunidad y el entorno</t>
  </si>
  <si>
    <t>Competencias Comportamentales</t>
  </si>
  <si>
    <t>Total CC Sin %</t>
  </si>
  <si>
    <t>·         Trabajo en equipo</t>
  </si>
  <si>
    <t>·         Iniciativa</t>
  </si>
  <si>
    <t>·         Orientación al logro</t>
  </si>
  <si>
    <t>CF=</t>
  </si>
  <si>
    <t>CC=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</si>
  <si>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</si>
  <si>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</si>
  <si>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</si>
  <si>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</si>
  <si>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</si>
  <si>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</si>
  <si>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</si>
  <si>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</si>
  <si>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</si>
  <si>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</si>
  <si>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</si>
  <si>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GAF-C1</t>
  </si>
  <si>
    <t>GAF-C2</t>
  </si>
  <si>
    <t>GA-C1</t>
  </si>
  <si>
    <t>GA-C2</t>
  </si>
  <si>
    <t>GC-C1</t>
  </si>
  <si>
    <t>GC-C2</t>
  </si>
  <si>
    <t>Dominio conceptual</t>
  </si>
  <si>
    <t>Planeación y organización académica</t>
  </si>
  <si>
    <t>Didáctica</t>
  </si>
  <si>
    <t>Seguimiento y
 evaluación del
aprendizaje</t>
  </si>
  <si>
    <t>Apoyo a la gestión académica</t>
  </si>
  <si>
    <t>Administración de recursos</t>
  </si>
  <si>
    <t>Convivencia institucional</t>
  </si>
  <si>
    <t>Planifica contenidos y actividades pedagógicas buscando la participación activa de los estudiantes y el aprendizaje significativo.</t>
  </si>
  <si>
    <t>Construye ambientes de aprendizaje que fomenten la autonomía y el comportamiento colaborativo en los estudiantes.</t>
  </si>
  <si>
    <t>Elabora y aplica instrumentos de observación, seguimiento y evaluación del desarrollo del estudiante, según los objetivos del grado y las competencias del nivel educativo.</t>
  </si>
  <si>
    <t xml:space="preserve"> Aporta activamente a los procesos de articulación del nivel de preescolar con la primaria en la planeación institucional y de los procesos que se derivan de ella.</t>
  </si>
  <si>
    <t>Elabora y utiliza material pedagógico y didáctico pertinente para las actividades académicas del nivel educativo.</t>
  </si>
  <si>
    <t>Utiliza diversos recursos educativos físicos y  tecnológicos de la institución  para el desarrollo de su práctica pedagógica.</t>
  </si>
  <si>
    <t>Construye estrategias favorables para la resolución de conflictos entre los niños, teniendo como referente el manual de convivencia de la institución.</t>
  </si>
  <si>
    <t>Conoce las rutas y mecanismos de atención integral a la primera infancia, así como las instituciones orientadas a la atención comunitaria y que favorecen el desarrollo integral de los niños y niñas como sujetos de derecho.</t>
  </si>
  <si>
    <t>Incorpora en el desarrollo de sus clases: metodologías, materiales y recursos innovadores y apropiados y pertinentes para la edad y el desarrollo de sus estudiantes.</t>
  </si>
  <si>
    <t>Programa y proyecta para cada periodo académico, las actividades que requieren para el desarrollo del plan de aula atendiendo a los referentes adoptados por la institución.</t>
  </si>
  <si>
    <t>Las actividades diseñadas y desarrolladas en el  aula favorecen la autonomía e interés por el aprendizaje por parte del estudiante.</t>
  </si>
  <si>
    <t>Propicia desde su práctica pedagógica, metodologías que promuevan la construcción de saberes y el desarrollo integral de niños y niñas.</t>
  </si>
  <si>
    <t>Elabora registros periódicos del desarrollo y el proceso de aprendizaje de cada estudiante con las estrategias pedagógicas implementadas.</t>
  </si>
  <si>
    <t>Construye recursos pedagógicos y didácticos utilizando materiales del entorno inmediato  que propicien el aprendizaje significativo.</t>
  </si>
  <si>
    <t>Demuestra  habilidades  para  identificar estrategias didácticas con el uso de  las TIC.</t>
  </si>
  <si>
    <t>Contribuye al diseño e implementación de estrategias que facilitan la participación de la familia en el reconocimiento de los niños y niñas como sujetos de derechos en el proceso de formación de los estudiantes.</t>
  </si>
  <si>
    <t>Domina conceptualmente las dimensiones de desarrollo infantil a su cargo.</t>
  </si>
  <si>
    <t>Lidera en su nivel, con sus pares, programas y actividades para el  fortalecimiento pedagógico y didáctico que se refleje en su proyecto de aula .</t>
  </si>
  <si>
    <t>Promueve actividades o proyectos que reconocen los distintos estilos y ritmos de aprendizaje de los estudiantes.</t>
  </si>
  <si>
    <t>Las actividades curriculares proyectadas en los planes de aula son coherentes con el modelo pedagógico de la institución.</t>
  </si>
  <si>
    <t>Los contenidos desarrollados durante el periodo académico integran el entorno natural, social y económico del estudiante.</t>
  </si>
  <si>
    <t>Promueve con su actitud un clima de seguridad, respeto y confianza que favorece el aprendizaje en el aula.</t>
  </si>
  <si>
    <t>Adapta la metodología de enseñanza de conformidad con las características del grupo y de cada estudiante.</t>
  </si>
  <si>
    <t>Utiliza  recursos didácticos pertinentes con las condiciones y características de aprendizaje de los estudiantes y registra periódicamente los avances y desarrollos.</t>
  </si>
  <si>
    <t>Usa los resultados de la evaluación para ajustar la metodología de enseñanza y los recursos didácticos.</t>
  </si>
  <si>
    <t>Da cuenta del rendimiento de los estudiantes basado en el seguimiento realizado a cada uno de ellos.</t>
  </si>
  <si>
    <t>Retroalimenta asertiva y permanentemente los avances del aprendizaje a cada estudiante y a sus familias.</t>
  </si>
  <si>
    <t>Implementa en el aula las propuestas de formación pedagógica y articulación acordadas por la institución en la planeación institucional.</t>
  </si>
  <si>
    <t>Participa en el diseño y/o ejecución de proyectos de carácter pedagógico adoptados por la institución.</t>
  </si>
  <si>
    <t>Participa de manera activa en el análisis, seguimiento, evaluación y mejoramiento de la evaluación y promoción de los estudiantes.</t>
  </si>
  <si>
    <t>Propone y desarrolla estrategias de acompañamiento,  flexibilización curricular y apoyos particulares para los estudiantes con dificultades académicas y de convivencia.</t>
  </si>
  <si>
    <t>Diseña material pedagógico y didáctico que vincula el entorno del estudiante, haciendo uso de los elementos allí presentes para el desarrollo de las actividades pedagógicas</t>
  </si>
  <si>
    <t>Utiliza los materiales de apoyo de acuerdo con el grado escolar y las condiciones de aprendizaje de los estudiantes.</t>
  </si>
  <si>
    <t>Utiliza recursos disponibles en la red para su actualización pedagógica y disciplinar mediante el uso de las TIC.</t>
  </si>
  <si>
    <t>Planea y utiliza para el desarrollo de las actividades de aula, el uso de TIC de manera adecuada, pertinente y permanente.</t>
  </si>
  <si>
    <t>Desarrolla con sus estudiantes estrategias que promueven el reconocimiento y el respeto  de sí mismo, de los otros y de su entorno.</t>
  </si>
  <si>
    <t xml:space="preserve"> Implementa   mecanismos existentes ante un incidente que altere la convivencia en el colegio,  o que ponga en riesgo a sus estudiantes. </t>
  </si>
  <si>
    <t>Crea escenarios para que los estudiantes desarrollen habilidades de resolución de conflictos mediante el diálogo.</t>
  </si>
  <si>
    <t>Establece canales de comunicación directos con la familia para informarla y vincularla en el proceso formativo de las niñas y los niños</t>
  </si>
  <si>
    <t>GA-C3</t>
  </si>
  <si>
    <t>GA-C4</t>
  </si>
  <si>
    <t>Participa  y promueve  la participación de los estudiantes y padres de familia en la construcción de los acuerdos de convivencia al interior de la institución.</t>
  </si>
  <si>
    <t xml:space="preserve">
Participa en la reflexión y construcción de currículos  con la realidad contextual y la diversidad de los estudiantes del nivel de Preescolar.
</t>
  </si>
  <si>
    <t>Construye con docentes de primero de primaria estrategias que faciliten la transición de preescolar a básica.</t>
  </si>
  <si>
    <t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t>
  </si>
  <si>
    <t>Participa de manera activa en los procesos de análisis, evaluación y formulación de actividades de mejoramiento de la planeación institucional e implementa en sus prácticas las recomendaciones planteadas en el Plan de Mejoramiento Institucional -PMI- y las evaluaciones institucionales.</t>
  </si>
  <si>
    <t xml:space="preserve">Establece relación entre  los procesos de enseñanza-aprendizaje y  de desarrollo   como aspectos fundamentales de la planeacion pedagogica para niñas y  niños en el nivel de educación de preescolar.
</t>
  </si>
  <si>
    <t>Identifica y describe los momentos del desarrollo de los niños y niñas para diseñar los ambientes y espacios que favorezcan el aprendizaje.</t>
  </si>
  <si>
    <t>Propicia experiencias centradas en el arte, el juego, la literatura y la exploración del medio y atiende las preguntas que generan los estudiantes.</t>
  </si>
  <si>
    <t xml:space="preserve">Planifica los procesos de enseñanza-aprendizaje, la formación por competencias y el desarrollo de dimensiones en las niñas y los niños.
</t>
  </si>
  <si>
    <t>Los planes de aula se articulan con los parámetros establecidos en el Proyecto Educativo Institucional -PEI-, y el Plan de Mejoramiento Institucional -PMI- de la institución.</t>
  </si>
  <si>
    <t>Las actividades planeadas por el docente a lo largo del año, tienen en cuenta el ritmo de aprendizaje de los estudiantes y son progresivas en su grado de complejidad.</t>
  </si>
  <si>
    <t>Implementa actividades de aula que involucren las diversas dimensiones del desarrollo de los estudiantes.</t>
  </si>
  <si>
    <t>Establece, selecciona y aplica criterios pedagógicos y didácticos para articular las dimensiones del desarrollo y  el aprendizaje significativo.</t>
  </si>
  <si>
    <t xml:space="preserve">En los planes de aula facilita la exploración activa de los estudiantes. </t>
  </si>
  <si>
    <t>Diseña procesos de evaluación considerando los ritmos de aprendizaje y las características individuales de los estudiantes, para identificar fortalezas y oportunidades de mejora en el proceso de aprendizaje.</t>
  </si>
  <si>
    <t>Realiza actividades diagnósticas que dan cuenta de los aprendizajes previos de los estudiantes.</t>
  </si>
  <si>
    <t>Realiza el seguimiento y la evaluación  al proceso de desarrollo de los estudiantes con un enfoque de inclusión, flexible, integral y formativo.</t>
  </si>
  <si>
    <t>Favorece escenarios de construcción de normas y acuerdos de convivencia con sus estudiantes.</t>
  </si>
  <si>
    <t>Utiliza canales de comunicación pertinentes con la comunidad educativa para promover la solución pacífica de conflictos.</t>
  </si>
  <si>
    <t>Vincula la familia al proceso de enseñanza-aprendizaje del estudiante.</t>
  </si>
  <si>
    <t xml:space="preserve">Promueve actividades pedagógicas  que involucren al entorno y la comunidad del estudiante que potencien su desarrollo.  </t>
  </si>
  <si>
    <t xml:space="preserve">Genera procesos de interacción con estudiantes de otros grados y niveles para facilitar vínculos y apoyos entre pares en la Institución educativa.  </t>
  </si>
  <si>
    <t>Identifica las entidades que atienden situaciones que afecten el bienestar de los estudiantes y utiliza la ruta integral de atención.</t>
  </si>
  <si>
    <t>Identifica e informa a las instancias correspondientes cuando los estudiantes se encuentran afrontando situaciones  psicosociales que afectan su aprendizaje o en situación de riesgo.</t>
  </si>
  <si>
    <t xml:space="preserve">Involucra y promueve acciones para favorecer la atención integral en el nivel de preescolar.  </t>
  </si>
  <si>
    <t>C3</t>
  </si>
  <si>
    <t>C4</t>
  </si>
  <si>
    <t>GAyF</t>
  </si>
  <si>
    <t>Participa en la reflexión y construcción de currículos  con la realidad contextual y la diversidad de los estudiantes del nivel de Preescolar.</t>
  </si>
  <si>
    <t xml:space="preserve">Lidera en su nivel, con sus pares, programas y actividades para el  fortalecimiento pedagógico y didáctico que se refleje en su proyecto de aula </t>
  </si>
  <si>
    <t>Matriz de Descriptores - Preescolar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</si>
  <si>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Relaciones interpersonales y comunicación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</si>
  <si>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Trabajo en equipo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</si>
  <si>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Negociación y mediación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</si>
  <si>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Compromiso social e institucional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</si>
  <si>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Iniciativa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</si>
  <si>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Orientación al logro</t>
    </r>
  </si>
  <si>
    <t>Tabla 1. Competencias comportamentales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</si>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</sst>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65">
    <xf numFmtId="0" fontId="0" fillId="0" borderId="0" xfId="0"/>
    <xf numFmtId="49" fontId="5" fillId="0" borderId="0" xfId="0" applyNumberFormat="1" applyFont="1" applyAlignment="1">
      <alignment wrapText="1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/>
    <xf numFmtId="0" fontId="0" fillId="6" borderId="11" xfId="0" applyFill="1" applyBorder="1" applyProtection="1">
      <protection locked="0"/>
    </xf>
    <xf numFmtId="0" fontId="14" fillId="0" borderId="11" xfId="0" applyFont="1" applyBorder="1" applyProtection="1">
      <protection locked="0"/>
    </xf>
    <xf numFmtId="49" fontId="0" fillId="6" borderId="0" xfId="0" applyNumberFormat="1" applyFill="1" applyAlignment="1" applyProtection="1">
      <alignment vertical="center" wrapText="1"/>
      <protection locked="0"/>
    </xf>
    <xf numFmtId="49" fontId="15" fillId="6" borderId="0" xfId="0" applyNumberFormat="1" applyFont="1" applyFill="1" applyAlignment="1" applyProtection="1">
      <alignment horizontal="right" vertical="center" wrapText="1"/>
      <protection locked="0"/>
    </xf>
    <xf numFmtId="1" fontId="15" fillId="6" borderId="0" xfId="0" applyNumberFormat="1" applyFont="1" applyFill="1" applyProtection="1">
      <protection locked="0"/>
    </xf>
    <xf numFmtId="0" fontId="0" fillId="6" borderId="0" xfId="0" applyFill="1"/>
    <xf numFmtId="0" fontId="17" fillId="0" borderId="0" xfId="6" applyFont="1"/>
    <xf numFmtId="0" fontId="8" fillId="5" borderId="11" xfId="6" applyFont="1" applyFill="1" applyBorder="1" applyAlignment="1">
      <alignment horizontal="center" vertical="center"/>
    </xf>
    <xf numFmtId="0" fontId="8" fillId="5" borderId="11" xfId="6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0" fontId="17" fillId="0" borderId="11" xfId="6" applyFont="1" applyBorder="1" applyAlignment="1">
      <alignment horizontal="center" vertical="center"/>
    </xf>
    <xf numFmtId="0" fontId="17" fillId="0" borderId="11" xfId="0" applyFont="1" applyBorder="1"/>
    <xf numFmtId="9" fontId="17" fillId="0" borderId="11" xfId="7" applyFont="1" applyBorder="1"/>
    <xf numFmtId="0" fontId="17" fillId="0" borderId="16" xfId="0" applyFont="1" applyBorder="1"/>
    <xf numFmtId="9" fontId="17" fillId="0" borderId="16" xfId="7" applyFont="1" applyBorder="1"/>
    <xf numFmtId="49" fontId="12" fillId="0" borderId="11" xfId="0" applyNumberFormat="1" applyFont="1" applyBorder="1" applyAlignment="1" applyProtection="1">
      <alignment vertical="center" wrapText="1"/>
      <protection locked="0"/>
    </xf>
    <xf numFmtId="164" fontId="12" fillId="0" borderId="11" xfId="1" applyNumberFormat="1" applyFont="1" applyBorder="1" applyAlignment="1" applyProtection="1">
      <alignment horizontal="center" vertical="center"/>
      <protection locked="0"/>
    </xf>
    <xf numFmtId="49" fontId="0" fillId="6" borderId="0" xfId="0" applyNumberFormat="1" applyFill="1" applyAlignment="1">
      <alignment wrapText="1"/>
    </xf>
    <xf numFmtId="0" fontId="5" fillId="6" borderId="0" xfId="0" applyFont="1" applyFill="1"/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18" fillId="0" borderId="4" xfId="0" applyFont="1" applyFill="1" applyBorder="1"/>
    <xf numFmtId="9" fontId="18" fillId="0" borderId="4" xfId="0" applyNumberFormat="1" applyFont="1" applyBorder="1"/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1" fontId="0" fillId="6" borderId="0" xfId="0" applyNumberFormat="1" applyFill="1" applyProtection="1">
      <protection locked="0"/>
    </xf>
    <xf numFmtId="1" fontId="0" fillId="6" borderId="0" xfId="0" applyNumberFormat="1" applyFill="1"/>
    <xf numFmtId="1" fontId="0" fillId="0" borderId="0" xfId="0" applyNumberFormat="1"/>
    <xf numFmtId="0" fontId="9" fillId="0" borderId="23" xfId="0" applyFont="1" applyFill="1" applyBorder="1" applyAlignment="1">
      <alignment horizontal="left" vertical="center" wrapText="1"/>
    </xf>
    <xf numFmtId="0" fontId="9" fillId="0" borderId="2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>
      <alignment vertical="center" wrapText="1"/>
    </xf>
    <xf numFmtId="0" fontId="9" fillId="5" borderId="24" xfId="0" applyFont="1" applyFill="1" applyBorder="1" applyAlignment="1" applyProtection="1">
      <alignment vertical="center" wrapText="1"/>
      <protection locked="0"/>
    </xf>
    <xf numFmtId="0" fontId="9" fillId="5" borderId="24" xfId="0" applyFont="1" applyFill="1" applyBorder="1" applyAlignment="1">
      <alignment vertical="center" wrapText="1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vertical="center" wrapText="1"/>
    </xf>
    <xf numFmtId="0" fontId="9" fillId="6" borderId="23" xfId="0" applyFont="1" applyFill="1" applyBorder="1" applyAlignment="1" applyProtection="1">
      <alignment vertical="center" wrapText="1"/>
      <protection locked="0"/>
    </xf>
    <xf numFmtId="49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6" xfId="0" applyNumberFormat="1" applyFont="1" applyFill="1" applyBorder="1" applyAlignment="1" applyProtection="1">
      <alignment horizontal="left" vertical="center" wrapText="1"/>
      <protection locked="0"/>
    </xf>
    <xf numFmtId="1" fontId="7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0" fontId="20" fillId="0" borderId="2" xfId="5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 vertical="center"/>
    </xf>
    <xf numFmtId="0" fontId="21" fillId="0" borderId="0" xfId="6" applyFont="1"/>
    <xf numFmtId="0" fontId="22" fillId="5" borderId="11" xfId="6" applyFont="1" applyFill="1" applyBorder="1" applyAlignment="1">
      <alignment horizontal="center" vertical="center"/>
    </xf>
    <xf numFmtId="0" fontId="22" fillId="5" borderId="11" xfId="6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0" borderId="0" xfId="6" applyFont="1" applyAlignment="1">
      <alignment horizontal="right"/>
    </xf>
    <xf numFmtId="0" fontId="21" fillId="0" borderId="11" xfId="6" applyFont="1" applyBorder="1" applyAlignment="1">
      <alignment horizontal="center" vertical="center"/>
    </xf>
    <xf numFmtId="0" fontId="21" fillId="0" borderId="11" xfId="0" applyFont="1" applyBorder="1"/>
    <xf numFmtId="9" fontId="21" fillId="0" borderId="11" xfId="7" applyFont="1" applyBorder="1"/>
    <xf numFmtId="0" fontId="21" fillId="0" borderId="16" xfId="0" applyFont="1" applyBorder="1"/>
    <xf numFmtId="9" fontId="21" fillId="0" borderId="16" xfId="7" applyFont="1" applyBorder="1"/>
    <xf numFmtId="0" fontId="22" fillId="0" borderId="4" xfId="0" applyFont="1" applyFill="1" applyBorder="1"/>
    <xf numFmtId="9" fontId="22" fillId="0" borderId="4" xfId="0" applyNumberFormat="1" applyFont="1" applyBorder="1"/>
    <xf numFmtId="0" fontId="23" fillId="0" borderId="0" xfId="6" applyFont="1"/>
    <xf numFmtId="0" fontId="0" fillId="0" borderId="19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24" fillId="7" borderId="18" xfId="0" applyFont="1" applyFill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1" fillId="7" borderId="11" xfId="6" applyFont="1" applyFill="1" applyBorder="1" applyAlignment="1">
      <alignment horizontal="center" vertical="center" wrapText="1"/>
    </xf>
    <xf numFmtId="0" fontId="22" fillId="5" borderId="11" xfId="6" applyFont="1" applyFill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textRotation="90" wrapText="1"/>
    </xf>
    <xf numFmtId="0" fontId="22" fillId="0" borderId="1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4" xfId="6" applyFont="1" applyBorder="1" applyAlignment="1">
      <alignment horizontal="center" vertical="center"/>
    </xf>
    <xf numFmtId="0" fontId="22" fillId="0" borderId="15" xfId="6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49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165" fontId="10" fillId="0" borderId="22" xfId="2" applyNumberFormat="1" applyFont="1" applyBorder="1" applyAlignment="1" applyProtection="1">
      <alignment horizontal="center" vertical="center"/>
      <protection locked="0"/>
    </xf>
    <xf numFmtId="165" fontId="10" fillId="0" borderId="23" xfId="2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1" fontId="1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/>
    </xf>
    <xf numFmtId="0" fontId="13" fillId="5" borderId="11" xfId="0" applyFont="1" applyFill="1" applyBorder="1" applyAlignment="1" applyProtection="1">
      <alignment horizontal="center" vertical="center"/>
      <protection locked="0"/>
    </xf>
    <xf numFmtId="1" fontId="12" fillId="0" borderId="12" xfId="1" applyNumberFormat="1" applyFont="1" applyBorder="1" applyAlignment="1" applyProtection="1">
      <alignment horizontal="center" vertical="center"/>
      <protection locked="0"/>
    </xf>
    <xf numFmtId="1" fontId="12" fillId="0" borderId="4" xfId="1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 textRotation="90" wrapText="1"/>
      <protection locked="0"/>
    </xf>
    <xf numFmtId="0" fontId="8" fillId="0" borderId="23" xfId="0" applyFont="1" applyBorder="1" applyAlignment="1" applyProtection="1">
      <alignment horizontal="center" vertical="center" textRotation="90" wrapText="1"/>
      <protection locked="0"/>
    </xf>
    <xf numFmtId="0" fontId="8" fillId="0" borderId="24" xfId="0" applyFont="1" applyBorder="1" applyAlignment="1" applyProtection="1">
      <alignment horizontal="center" vertical="center" textRotation="90" wrapText="1"/>
      <protection locked="0"/>
    </xf>
    <xf numFmtId="0" fontId="8" fillId="0" borderId="22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1" fontId="11" fillId="0" borderId="3" xfId="0" applyNumberFormat="1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7" xfId="0" applyNumberFormat="1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center" vertical="center"/>
      <protection locked="0"/>
    </xf>
    <xf numFmtId="1" fontId="1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textRotation="90" wrapText="1"/>
      <protection locked="0"/>
    </xf>
    <xf numFmtId="0" fontId="8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1" fontId="11" fillId="0" borderId="22" xfId="0" applyNumberFormat="1" applyFont="1" applyBorder="1" applyAlignment="1" applyProtection="1">
      <alignment horizontal="center" vertical="center"/>
      <protection locked="0"/>
    </xf>
    <xf numFmtId="1" fontId="11" fillId="0" borderId="23" xfId="0" applyNumberFormat="1" applyFont="1" applyBorder="1" applyAlignment="1" applyProtection="1">
      <alignment horizontal="center" vertical="center"/>
      <protection locked="0"/>
    </xf>
    <xf numFmtId="1" fontId="11" fillId="0" borderId="24" xfId="0" applyNumberFormat="1" applyFont="1" applyBorder="1" applyAlignment="1" applyProtection="1">
      <alignment horizontal="center" vertical="center"/>
      <protection locked="0"/>
    </xf>
    <xf numFmtId="165" fontId="10" fillId="0" borderId="24" xfId="2" applyNumberFormat="1" applyFont="1" applyBorder="1" applyAlignment="1" applyProtection="1">
      <alignment horizontal="center" vertical="center"/>
      <protection locked="0"/>
    </xf>
    <xf numFmtId="0" fontId="9" fillId="7" borderId="11" xfId="6" applyFont="1" applyFill="1" applyBorder="1" applyAlignment="1">
      <alignment horizontal="center" vertical="center" wrapText="1"/>
    </xf>
    <xf numFmtId="0" fontId="8" fillId="5" borderId="11" xfId="6" applyFont="1" applyFill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8" fillId="0" borderId="14" xfId="6" applyFont="1" applyBorder="1" applyAlignment="1">
      <alignment horizontal="center" vertical="center"/>
    </xf>
    <xf numFmtId="0" fontId="18" fillId="0" borderId="15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 textRotation="90" wrapText="1"/>
    </xf>
    <xf numFmtId="0" fontId="8" fillId="0" borderId="12" xfId="6" applyFont="1" applyBorder="1" applyAlignment="1">
      <alignment horizontal="center" vertical="center" textRotation="90" wrapText="1"/>
    </xf>
    <xf numFmtId="0" fontId="8" fillId="0" borderId="4" xfId="6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0" fillId="11" borderId="1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</cellXfs>
  <cellStyles count="8">
    <cellStyle name="Buena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Porcentaje 2" xfId="7"/>
  </cellStyles>
  <dxfs count="9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PREESCOLAR!$D$21:$D$23</c:f>
              <c:strCache>
                <c:ptCount val="3"/>
                <c:pt idx="0">
                  <c:v>·         Trabajo en equipo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PREESCOLAR!$E$21:$E$23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764177168"/>
        <c:axId val="-1764185328"/>
      </c:barChart>
      <c:catAx>
        <c:axId val="-176417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4185328"/>
        <c:crosses val="autoZero"/>
        <c:auto val="1"/>
        <c:lblAlgn val="ctr"/>
        <c:lblOffset val="100"/>
        <c:noMultiLvlLbl val="0"/>
      </c:catAx>
      <c:valAx>
        <c:axId val="-176418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6417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Académica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PREESCOLAR!$B$2:$C$9</c:f>
              <c:multiLvlStrCache>
                <c:ptCount val="8"/>
                <c:lvl>
                  <c:pt idx="0">
                    <c:v>Establece relación entre  los procesos de enseñanza-aprendizaje y  de desarrollo   como aspectos fundamentales de la planeacion pedagogica para niñas y  niños en el nivel de educación de preescolar.
</c:v>
                  </c:pt>
                  <c:pt idx="1">
                    <c:v>
Participa en la reflexión y construcción de currículos  con la realidad contextual y la diversidad de los estudiantes del nivel de Preescolar.
</c:v>
                  </c:pt>
                  <c:pt idx="2">
                    <c:v>Planifica los procesos de enseñanza-aprendizaje, la formación por competencias y el desarrollo de dimensiones en las niñas y los niños.
</c:v>
                  </c:pt>
                  <c:pt idx="3">
                    <c:v>Planifica contenidos y actividades pedagógicas buscando la participación activa de los estudiantes y el aprendizaje significativo.</c:v>
                  </c:pt>
                  <c:pt idx="4">
                    <c:v>Construye ambientes de aprendizaje que fomenten la autonomía y el comportamiento colaborativo en los estudiantes.</c:v>
                  </c:pt>
                  <c:pt idx="5">
                    <c:v>Establece, selecciona y aplica criterios pedagógicos y didácticos para articular las dimensiones del desarrollo y  el aprendizaje significativo.</c:v>
                  </c:pt>
                  <c:pt idx="6">
                    <c:v>Elabora y aplica instrumentos de observación, seguimiento y evaluación del desarrollo del estudiante, según los objetivos del grado y las competencias del nivel educativo.</c:v>
                  </c:pt>
                  <c:pt idx="7">
                    <c:v>Realiza el seguimiento y la evaluación  al proceso de desarrollo de los estudiantes con un enfoque de inclusión, flexible, integral y formativo.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
 evaluación del
aprendizaje</c:v>
                  </c:pt>
                </c:lvl>
              </c:multiLvlStrCache>
            </c:multiLvlStrRef>
          </c:cat>
          <c:val>
            <c:numRef>
              <c:f>PREESCOLAR!$E$2:$E$9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550798928"/>
        <c:axId val="-1550804368"/>
      </c:barChart>
      <c:catAx>
        <c:axId val="-1550798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0804368"/>
        <c:crosses val="autoZero"/>
        <c:auto val="1"/>
        <c:lblAlgn val="ctr"/>
        <c:lblOffset val="100"/>
        <c:noMultiLvlLbl val="0"/>
      </c:catAx>
      <c:valAx>
        <c:axId val="-155080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079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PREESCOLAR!$B$2:$B$9</c15:sqref>
                  </c15:fullRef>
                </c:ext>
              </c:extLst>
              <c:f>(PREESCOLAR!$B$2,PREESCOLAR!$B$4,PREESCOLAR!$B$6,PREESCOLAR!$B$8)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
 evaluación del
aprendizaje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PREESCOLAR!$F$2:$F$9</c15:sqref>
                  </c15:fullRef>
                </c:ext>
              </c:extLst>
              <c:f>(PREESCOLAR!$F$2,PREESCOLAR!$F$4,PREESCOLAR!$F$6,PREESCOLAR!$F$8)</c:f>
              <c:numCache>
                <c:formatCode>#,##0_ ;\-#,##0\ </c:formatCode>
                <c:ptCount val="4"/>
                <c:pt idx="0">
                  <c:v>3</c:v>
                </c:pt>
                <c:pt idx="1" formatCode="General">
                  <c:v>3</c:v>
                </c:pt>
                <c:pt idx="2" formatCode="General">
                  <c:v>3</c:v>
                </c:pt>
                <c:pt idx="3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51707456"/>
        <c:axId val="-1551699840"/>
      </c:barChart>
      <c:catAx>
        <c:axId val="-155170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699840"/>
        <c:crosses val="autoZero"/>
        <c:auto val="1"/>
        <c:lblAlgn val="ctr"/>
        <c:lblOffset val="100"/>
        <c:noMultiLvlLbl val="0"/>
      </c:catAx>
      <c:valAx>
        <c:axId val="-15516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7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PREESCOLAR!$B$14:$B$17</c15:sqref>
                  </c15:fullRef>
                </c:ext>
              </c:extLst>
              <c:f>(PREESCOLAR!$B$14,PREESCOLAR!$B$16)</c:f>
              <c:strCache>
                <c:ptCount val="2"/>
                <c:pt idx="0">
                  <c:v>Convivencia institucional</c:v>
                </c:pt>
                <c:pt idx="1">
                  <c:v>Interacción con la comunidad y el entorno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PREESCOLAR!$F$14:$F$17</c15:sqref>
                  </c15:fullRef>
                </c:ext>
              </c:extLst>
              <c:f>(PREESCOLAR!$F$14,PREESCOLAR!$F$16)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51697120"/>
        <c:axId val="-1551699296"/>
      </c:barChart>
      <c:catAx>
        <c:axId val="-155169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699296"/>
        <c:crosses val="autoZero"/>
        <c:auto val="1"/>
        <c:lblAlgn val="ctr"/>
        <c:lblOffset val="100"/>
        <c:noMultiLvlLbl val="0"/>
      </c:catAx>
      <c:valAx>
        <c:axId val="-15516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69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u="none" strike="noStrike" baseline="0">
                <a:effectLst/>
              </a:rPr>
              <a:t>Desempeño Gestión Administrativa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PREESCOLAR!$B$2:$C$9</c:f>
              <c:multiLvlStrCache>
                <c:ptCount val="8"/>
                <c:lvl>
                  <c:pt idx="0">
                    <c:v>Establece relación entre  los procesos de enseñanza-aprendizaje y  de desarrollo   como aspectos fundamentales de la planeacion pedagogica para niñas y  niños en el nivel de educación de preescolar.
</c:v>
                  </c:pt>
                  <c:pt idx="1">
                    <c:v>
Participa en la reflexión y construcción de currículos  con la realidad contextual y la diversidad de los estudiantes del nivel de Preescolar.
</c:v>
                  </c:pt>
                  <c:pt idx="2">
                    <c:v>Planifica los procesos de enseñanza-aprendizaje, la formación por competencias y el desarrollo de dimensiones en las niñas y los niños.
</c:v>
                  </c:pt>
                  <c:pt idx="3">
                    <c:v>Planifica contenidos y actividades pedagógicas buscando la participación activa de los estudiantes y el aprendizaje significativo.</c:v>
                  </c:pt>
                  <c:pt idx="4">
                    <c:v>Construye ambientes de aprendizaje que fomenten la autonomía y el comportamiento colaborativo en los estudiantes.</c:v>
                  </c:pt>
                  <c:pt idx="5">
                    <c:v>Establece, selecciona y aplica criterios pedagógicos y didácticos para articular las dimensiones del desarrollo y  el aprendizaje significativo.</c:v>
                  </c:pt>
                  <c:pt idx="6">
                    <c:v>Elabora y aplica instrumentos de observación, seguimiento y evaluación del desarrollo del estudiante, según los objetivos del grado y las competencias del nivel educativo.</c:v>
                  </c:pt>
                  <c:pt idx="7">
                    <c:v>Realiza el seguimiento y la evaluación  al proceso de desarrollo de los estudiantes con un enfoque de inclusión, flexible, integral y formativo.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
 evaluación del
aprendizaje</c:v>
                  </c:pt>
                </c:lvl>
              </c:multiLvlStrCache>
            </c:multiLvlStrRef>
          </c:cat>
          <c:val>
            <c:numRef>
              <c:f>PREESCOLAR!$E$2:$E$9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551708000"/>
        <c:axId val="-1551706912"/>
      </c:barChart>
      <c:catAx>
        <c:axId val="-1551708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706912"/>
        <c:crosses val="autoZero"/>
        <c:auto val="1"/>
        <c:lblAlgn val="ctr"/>
        <c:lblOffset val="100"/>
        <c:noMultiLvlLbl val="0"/>
      </c:catAx>
      <c:valAx>
        <c:axId val="-155170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7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PREESCOLAR!$B$14:$C$17</c:f>
              <c:multiLvlStrCache>
                <c:ptCount val="4"/>
                <c:lvl>
                  <c:pt idx="0">
                    <c:v>Participa  y promueve  la participación de los estudiantes y padres de familia en la construcción de los acuerdos de convivencia al interior de la institución.</c:v>
                  </c:pt>
                  <c:pt idx="1">
                    <c:v>Construye estrategias favorables para la resolución de conflictos entre los niños, teniendo como referente el manual de convivencia de la institución.</c:v>
                  </c:pt>
                  <c:pt idx="2">
                    <c:v>Vincula la familia al proceso de enseñanza-aprendizaje del estudiante.</c:v>
                  </c:pt>
                  <c:pt idx="3">
                    <c:v>Conoce las rutas y mecanismos de atención integral a la primera infancia, así como las instituciones orientadas a la atención comunitaria y que favorecen el desarrollo integral de los niños y niñas como sujetos de derecho.</c:v>
                  </c:pt>
                </c:lvl>
                <c:lvl>
                  <c:pt idx="0">
                    <c:v>Convivencia institucional</c:v>
                  </c:pt>
                  <c:pt idx="2">
                    <c:v>Interacción con la comunidad y el entorno</c:v>
                  </c:pt>
                </c:lvl>
              </c:multiLvlStrCache>
            </c:multiLvlStrRef>
          </c:cat>
          <c:val>
            <c:numRef>
              <c:f>PREESCOLAR!$E$14:$E$17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1551696576"/>
        <c:axId val="-1551694944"/>
      </c:barChart>
      <c:catAx>
        <c:axId val="-1551696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694944"/>
        <c:crosses val="autoZero"/>
        <c:auto val="1"/>
        <c:lblAlgn val="ctr"/>
        <c:lblOffset val="100"/>
        <c:noMultiLvlLbl val="0"/>
      </c:catAx>
      <c:valAx>
        <c:axId val="-15516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69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layout>
        <c:manualLayout>
          <c:xMode val="edge"/>
          <c:yMode val="edge"/>
          <c:x val="0.29559316943673547"/>
          <c:y val="9.15593457760321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12-4041-88C4-E04374017CD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12-4041-88C4-E04374017CDA}"/>
              </c:ext>
            </c:extLst>
          </c:dPt>
          <c:dLbls>
            <c:dLbl>
              <c:idx val="0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112-4041-88C4-E04374017C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Cumplimientos!$G$9:$G$16</c:f>
              <c:strCache>
                <c:ptCount val="8"/>
                <c:pt idx="0">
                  <c:v>GAF-C1</c:v>
                </c:pt>
                <c:pt idx="1">
                  <c:v>GAF-C2</c:v>
                </c:pt>
                <c:pt idx="2">
                  <c:v>GA-C1</c:v>
                </c:pt>
                <c:pt idx="3">
                  <c:v>GA-C2</c:v>
                </c:pt>
                <c:pt idx="4">
                  <c:v>GA-C3</c:v>
                </c:pt>
                <c:pt idx="5">
                  <c:v>GA-C4</c:v>
                </c:pt>
                <c:pt idx="6">
                  <c:v>GC-C1</c:v>
                </c:pt>
                <c:pt idx="7">
                  <c:v>GC-C2</c:v>
                </c:pt>
              </c:strCache>
            </c:strRef>
          </c:cat>
          <c:val>
            <c:numRef>
              <c:f>Cumplimientos!$H$9:$H$16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551705824"/>
        <c:axId val="-1551696032"/>
      </c:radarChart>
      <c:catAx>
        <c:axId val="-15517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696032"/>
        <c:crosses val="autoZero"/>
        <c:auto val="1"/>
        <c:lblAlgn val="ctr"/>
        <c:lblOffset val="100"/>
        <c:noMultiLvlLbl val="0"/>
      </c:catAx>
      <c:valAx>
        <c:axId val="-1551696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55170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617297018200591"/>
          <c:y val="0.17574909969328545"/>
          <c:w val="0.48765405963598812"/>
          <c:h val="0.7736513283909869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7A-4847-AAD8-6951CDF8D8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Administrativa y Financiera</c:v>
                </c:pt>
                <c:pt idx="1">
                  <c:v>Gestión Académica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551704192"/>
        <c:axId val="-1551700384"/>
      </c:radarChart>
      <c:catAx>
        <c:axId val="-15517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700384"/>
        <c:crosses val="autoZero"/>
        <c:auto val="1"/>
        <c:lblAlgn val="ctr"/>
        <c:lblOffset val="100"/>
        <c:noMultiLvlLbl val="0"/>
      </c:catAx>
      <c:valAx>
        <c:axId val="-1551700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55170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PREESCOLAR!$D$21:$D$23</c:f>
              <c:strCache>
                <c:ptCount val="3"/>
                <c:pt idx="0">
                  <c:v>·         Trabajo en equipo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PREESCOLAR!$E$21:$E$23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1703648"/>
        <c:axId val="-1551703104"/>
      </c:radarChart>
      <c:catAx>
        <c:axId val="-155170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1703104"/>
        <c:crosses val="autoZero"/>
        <c:auto val="1"/>
        <c:lblAlgn val="ctr"/>
        <c:lblOffset val="100"/>
        <c:noMultiLvlLbl val="0"/>
      </c:catAx>
      <c:valAx>
        <c:axId val="-1551703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55170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PREESCOLAR!$B$2:$B$9</c15:sqref>
                  </c15:fullRef>
                </c:ext>
              </c:extLst>
              <c:f>(PREESCOLAR!$B$2,PREESCOLAR!$B$4,PREESCOLAR!$B$6,PREESCOLAR!$B$8)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
 evaluación del
aprendizaje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PREESCOLAR!$F$2:$F$9</c15:sqref>
                  </c15:fullRef>
                </c:ext>
              </c:extLst>
              <c:f>(PREESCOLAR!$F$2,PREESCOLAR!$F$4,PREESCOLAR!$F$6,PREESCOLAR!$F$8)</c:f>
              <c:numCache>
                <c:formatCode>#,##0_ ;\-#,##0\ </c:formatCode>
                <c:ptCount val="4"/>
                <c:pt idx="0">
                  <c:v>3</c:v>
                </c:pt>
                <c:pt idx="1" formatCode="General">
                  <c:v>3</c:v>
                </c:pt>
                <c:pt idx="2" formatCode="General">
                  <c:v>3</c:v>
                </c:pt>
                <c:pt idx="3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A7-4797-8330-49C07301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50808720"/>
        <c:axId val="-1550809808"/>
      </c:barChart>
      <c:catAx>
        <c:axId val="-155080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0809808"/>
        <c:crosses val="autoZero"/>
        <c:auto val="1"/>
        <c:lblAlgn val="ctr"/>
        <c:lblOffset val="100"/>
        <c:noMultiLvlLbl val="0"/>
      </c:catAx>
      <c:valAx>
        <c:axId val="-15508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5080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109</xdr:row>
      <xdr:rowOff>104774</xdr:rowOff>
    </xdr:from>
    <xdr:to>
      <xdr:col>9</xdr:col>
      <xdr:colOff>704850</xdr:colOff>
      <xdr:row>137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36</xdr:row>
      <xdr:rowOff>104774</xdr:rowOff>
    </xdr:from>
    <xdr:to>
      <xdr:col>5</xdr:col>
      <xdr:colOff>571500</xdr:colOff>
      <xdr:row>55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171449</xdr:rowOff>
    </xdr:from>
    <xdr:to>
      <xdr:col>5</xdr:col>
      <xdr:colOff>590550</xdr:colOff>
      <xdr:row>75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36</xdr:row>
      <xdr:rowOff>1</xdr:rowOff>
    </xdr:from>
    <xdr:to>
      <xdr:col>19</xdr:col>
      <xdr:colOff>752475</xdr:colOff>
      <xdr:row>58</xdr:row>
      <xdr:rowOff>47625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59</xdr:row>
      <xdr:rowOff>171449</xdr:rowOff>
    </xdr:from>
    <xdr:to>
      <xdr:col>19</xdr:col>
      <xdr:colOff>723900</xdr:colOff>
      <xdr:row>76</xdr:row>
      <xdr:rowOff>19050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78</xdr:row>
      <xdr:rowOff>66675</xdr:rowOff>
    </xdr:from>
    <xdr:to>
      <xdr:col>11</xdr:col>
      <xdr:colOff>585789</xdr:colOff>
      <xdr:row>107</xdr:row>
      <xdr:rowOff>90489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83</xdr:row>
      <xdr:rowOff>9525</xdr:rowOff>
    </xdr:from>
    <xdr:to>
      <xdr:col>19</xdr:col>
      <xdr:colOff>495300</xdr:colOff>
      <xdr:row>102</xdr:row>
      <xdr:rowOff>52388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110</xdr:row>
      <xdr:rowOff>19049</xdr:rowOff>
    </xdr:from>
    <xdr:to>
      <xdr:col>19</xdr:col>
      <xdr:colOff>381000</xdr:colOff>
      <xdr:row>136</xdr:row>
      <xdr:rowOff>123824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12</xdr:row>
      <xdr:rowOff>104774</xdr:rowOff>
    </xdr:from>
    <xdr:to>
      <xdr:col>6</xdr:col>
      <xdr:colOff>104775</xdr:colOff>
      <xdr:row>32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opLeftCell="A13" zoomScaleNormal="100" workbookViewId="0">
      <selection activeCell="D33" sqref="D33"/>
    </sheetView>
  </sheetViews>
  <sheetFormatPr baseColWidth="10" defaultColWidth="11.42578125" defaultRowHeight="11.25" x14ac:dyDescent="0.2"/>
  <cols>
    <col min="1" max="1" width="5.5703125" style="88" customWidth="1"/>
    <col min="2" max="2" width="16.28515625" style="88" customWidth="1"/>
    <col min="3" max="3" width="29.5703125" style="88" customWidth="1"/>
    <col min="4" max="4" width="31.7109375" style="88" customWidth="1"/>
    <col min="5" max="5" width="5.140625" style="88" bestFit="1" customWidth="1"/>
    <col min="6" max="6" width="31.85546875" style="88" customWidth="1"/>
    <col min="7" max="7" width="5.140625" style="88" bestFit="1" customWidth="1"/>
    <col min="8" max="8" width="30.5703125" style="88" customWidth="1"/>
    <col min="9" max="9" width="5.140625" style="88" bestFit="1" customWidth="1"/>
    <col min="10" max="16384" width="11.42578125" style="88"/>
  </cols>
  <sheetData>
    <row r="1" spans="1:9" s="72" customFormat="1" x14ac:dyDescent="0.2">
      <c r="A1" s="94" t="s">
        <v>122</v>
      </c>
      <c r="B1" s="94"/>
      <c r="C1" s="94"/>
      <c r="D1" s="94"/>
      <c r="E1" s="94"/>
      <c r="F1" s="94"/>
      <c r="G1" s="94"/>
      <c r="H1" s="94"/>
      <c r="I1" s="94"/>
    </row>
    <row r="2" spans="1:9" s="72" customFormat="1" x14ac:dyDescent="0.2">
      <c r="A2" s="95" t="s">
        <v>0</v>
      </c>
      <c r="B2" s="95"/>
      <c r="C2" s="73" t="s">
        <v>1</v>
      </c>
      <c r="D2" s="74" t="s">
        <v>28</v>
      </c>
      <c r="E2" s="74" t="s">
        <v>29</v>
      </c>
      <c r="F2" s="74" t="s">
        <v>30</v>
      </c>
      <c r="G2" s="74" t="s">
        <v>29</v>
      </c>
      <c r="H2" s="74" t="s">
        <v>31</v>
      </c>
      <c r="I2" s="74" t="s">
        <v>29</v>
      </c>
    </row>
    <row r="3" spans="1:9" s="72" customFormat="1" ht="67.5" x14ac:dyDescent="0.2">
      <c r="A3" s="96" t="s">
        <v>15</v>
      </c>
      <c r="B3" s="97" t="s">
        <v>44</v>
      </c>
      <c r="C3" s="75" t="s">
        <v>97</v>
      </c>
      <c r="D3" s="76" t="s">
        <v>98</v>
      </c>
      <c r="E3" s="77">
        <v>3</v>
      </c>
      <c r="F3" s="76" t="s">
        <v>99</v>
      </c>
      <c r="G3" s="77">
        <v>2</v>
      </c>
      <c r="H3" s="76" t="s">
        <v>67</v>
      </c>
      <c r="I3" s="77">
        <v>1</v>
      </c>
    </row>
    <row r="4" spans="1:9" s="72" customFormat="1" ht="45" x14ac:dyDescent="0.2">
      <c r="A4" s="96"/>
      <c r="B4" s="98"/>
      <c r="C4" s="78" t="s">
        <v>120</v>
      </c>
      <c r="D4" s="78" t="s">
        <v>59</v>
      </c>
      <c r="E4" s="79">
        <v>3</v>
      </c>
      <c r="F4" s="78" t="s">
        <v>121</v>
      </c>
      <c r="G4" s="79">
        <v>1</v>
      </c>
      <c r="H4" s="78" t="s">
        <v>69</v>
      </c>
      <c r="I4" s="79">
        <v>2</v>
      </c>
    </row>
    <row r="5" spans="1:9" s="72" customFormat="1" ht="56.25" x14ac:dyDescent="0.2">
      <c r="A5" s="96"/>
      <c r="B5" s="97" t="s">
        <v>45</v>
      </c>
      <c r="C5" s="76" t="s">
        <v>100</v>
      </c>
      <c r="D5" s="76" t="s">
        <v>101</v>
      </c>
      <c r="E5" s="77">
        <v>3</v>
      </c>
      <c r="F5" s="76" t="s">
        <v>70</v>
      </c>
      <c r="G5" s="77">
        <v>2</v>
      </c>
      <c r="H5" s="76" t="s">
        <v>71</v>
      </c>
      <c r="I5" s="77">
        <v>1</v>
      </c>
    </row>
    <row r="6" spans="1:9" s="72" customFormat="1" ht="45" x14ac:dyDescent="0.2">
      <c r="A6" s="96"/>
      <c r="B6" s="98"/>
      <c r="C6" s="78" t="s">
        <v>51</v>
      </c>
      <c r="D6" s="78" t="s">
        <v>60</v>
      </c>
      <c r="E6" s="79">
        <v>1</v>
      </c>
      <c r="F6" s="78" t="s">
        <v>102</v>
      </c>
      <c r="G6" s="79">
        <v>3</v>
      </c>
      <c r="H6" s="78" t="s">
        <v>103</v>
      </c>
      <c r="I6" s="79">
        <v>2</v>
      </c>
    </row>
    <row r="7" spans="1:9" s="72" customFormat="1" ht="45" x14ac:dyDescent="0.2">
      <c r="A7" s="96"/>
      <c r="B7" s="101" t="s">
        <v>46</v>
      </c>
      <c r="C7" s="76" t="s">
        <v>52</v>
      </c>
      <c r="D7" s="76" t="s">
        <v>61</v>
      </c>
      <c r="E7" s="77">
        <v>1</v>
      </c>
      <c r="F7" s="76" t="s">
        <v>72</v>
      </c>
      <c r="G7" s="77">
        <v>2</v>
      </c>
      <c r="H7" s="76" t="s">
        <v>73</v>
      </c>
      <c r="I7" s="77">
        <v>3</v>
      </c>
    </row>
    <row r="8" spans="1:9" s="72" customFormat="1" ht="45" x14ac:dyDescent="0.2">
      <c r="A8" s="96"/>
      <c r="B8" s="101"/>
      <c r="C8" s="78" t="s">
        <v>104</v>
      </c>
      <c r="D8" s="78" t="s">
        <v>62</v>
      </c>
      <c r="E8" s="79">
        <v>3</v>
      </c>
      <c r="F8" s="78" t="s">
        <v>105</v>
      </c>
      <c r="G8" s="79">
        <v>2</v>
      </c>
      <c r="H8" s="78" t="s">
        <v>74</v>
      </c>
      <c r="I8" s="79">
        <v>1</v>
      </c>
    </row>
    <row r="9" spans="1:9" s="72" customFormat="1" ht="56.25" x14ac:dyDescent="0.2">
      <c r="A9" s="96"/>
      <c r="B9" s="97" t="s">
        <v>47</v>
      </c>
      <c r="C9" s="76" t="s">
        <v>53</v>
      </c>
      <c r="D9" s="76" t="s">
        <v>106</v>
      </c>
      <c r="E9" s="77">
        <v>3</v>
      </c>
      <c r="F9" s="76" t="s">
        <v>75</v>
      </c>
      <c r="G9" s="77">
        <v>1</v>
      </c>
      <c r="H9" s="76" t="s">
        <v>107</v>
      </c>
      <c r="I9" s="77">
        <v>2</v>
      </c>
    </row>
    <row r="10" spans="1:9" s="72" customFormat="1" ht="45" x14ac:dyDescent="0.2">
      <c r="A10" s="96"/>
      <c r="B10" s="102"/>
      <c r="C10" s="78" t="s">
        <v>108</v>
      </c>
      <c r="D10" s="78" t="s">
        <v>63</v>
      </c>
      <c r="E10" s="79">
        <v>3</v>
      </c>
      <c r="F10" s="78" t="s">
        <v>76</v>
      </c>
      <c r="G10" s="79">
        <v>1</v>
      </c>
      <c r="H10" s="78" t="s">
        <v>77</v>
      </c>
      <c r="I10" s="79">
        <v>2</v>
      </c>
    </row>
    <row r="11" spans="1:9" s="72" customFormat="1" ht="45" x14ac:dyDescent="0.2">
      <c r="A11" s="96" t="s">
        <v>14</v>
      </c>
      <c r="B11" s="97" t="s">
        <v>48</v>
      </c>
      <c r="C11" s="76" t="s">
        <v>54</v>
      </c>
      <c r="D11" s="76" t="s">
        <v>94</v>
      </c>
      <c r="E11" s="77">
        <v>3</v>
      </c>
      <c r="F11" s="76" t="s">
        <v>78</v>
      </c>
      <c r="G11" s="77">
        <v>2</v>
      </c>
      <c r="H11" s="76" t="s">
        <v>79</v>
      </c>
      <c r="I11" s="77">
        <v>1</v>
      </c>
    </row>
    <row r="12" spans="1:9" s="72" customFormat="1" ht="90" x14ac:dyDescent="0.2">
      <c r="A12" s="96"/>
      <c r="B12" s="98"/>
      <c r="C12" s="78" t="s">
        <v>95</v>
      </c>
      <c r="D12" s="78" t="s">
        <v>96</v>
      </c>
      <c r="E12" s="79">
        <v>3</v>
      </c>
      <c r="F12" s="78" t="s">
        <v>80</v>
      </c>
      <c r="G12" s="79">
        <v>1</v>
      </c>
      <c r="H12" s="78" t="s">
        <v>81</v>
      </c>
      <c r="I12" s="79">
        <v>2</v>
      </c>
    </row>
    <row r="13" spans="1:9" s="72" customFormat="1" ht="45" x14ac:dyDescent="0.2">
      <c r="A13" s="96"/>
      <c r="B13" s="97" t="s">
        <v>49</v>
      </c>
      <c r="C13" s="76" t="s">
        <v>55</v>
      </c>
      <c r="D13" s="76" t="s">
        <v>64</v>
      </c>
      <c r="E13" s="77">
        <v>3</v>
      </c>
      <c r="F13" s="76" t="s">
        <v>82</v>
      </c>
      <c r="G13" s="77">
        <v>2</v>
      </c>
      <c r="H13" s="76" t="s">
        <v>83</v>
      </c>
      <c r="I13" s="77">
        <v>1</v>
      </c>
    </row>
    <row r="14" spans="1:9" s="72" customFormat="1" ht="33.75" x14ac:dyDescent="0.2">
      <c r="A14" s="96"/>
      <c r="B14" s="98"/>
      <c r="C14" s="78" t="s">
        <v>56</v>
      </c>
      <c r="D14" s="78" t="s">
        <v>65</v>
      </c>
      <c r="E14" s="79">
        <v>1</v>
      </c>
      <c r="F14" s="78" t="s">
        <v>84</v>
      </c>
      <c r="G14" s="79">
        <v>2</v>
      </c>
      <c r="H14" s="78" t="s">
        <v>85</v>
      </c>
      <c r="I14" s="79">
        <v>3</v>
      </c>
    </row>
    <row r="15" spans="1:9" s="72" customFormat="1" ht="56.25" x14ac:dyDescent="0.2">
      <c r="A15" s="96" t="s">
        <v>17</v>
      </c>
      <c r="B15" s="97" t="s">
        <v>50</v>
      </c>
      <c r="C15" s="76" t="s">
        <v>92</v>
      </c>
      <c r="D15" s="76" t="s">
        <v>66</v>
      </c>
      <c r="E15" s="77">
        <v>3</v>
      </c>
      <c r="F15" s="76" t="s">
        <v>86</v>
      </c>
      <c r="G15" s="77">
        <v>2</v>
      </c>
      <c r="H15" s="76" t="s">
        <v>87</v>
      </c>
      <c r="I15" s="77">
        <v>1</v>
      </c>
    </row>
    <row r="16" spans="1:9" s="72" customFormat="1" ht="45" x14ac:dyDescent="0.2">
      <c r="A16" s="96"/>
      <c r="B16" s="98"/>
      <c r="C16" s="78" t="s">
        <v>57</v>
      </c>
      <c r="D16" s="78" t="s">
        <v>109</v>
      </c>
      <c r="E16" s="79">
        <v>3</v>
      </c>
      <c r="F16" s="78" t="s">
        <v>110</v>
      </c>
      <c r="G16" s="79">
        <v>1</v>
      </c>
      <c r="H16" s="78" t="s">
        <v>88</v>
      </c>
      <c r="I16" s="79">
        <v>2</v>
      </c>
    </row>
    <row r="17" spans="1:9" s="72" customFormat="1" ht="45" x14ac:dyDescent="0.2">
      <c r="A17" s="96"/>
      <c r="B17" s="97" t="s">
        <v>19</v>
      </c>
      <c r="C17" s="76" t="s">
        <v>111</v>
      </c>
      <c r="D17" s="76" t="s">
        <v>112</v>
      </c>
      <c r="E17" s="77">
        <v>2</v>
      </c>
      <c r="F17" s="76" t="s">
        <v>89</v>
      </c>
      <c r="G17" s="77">
        <v>3</v>
      </c>
      <c r="H17" s="76" t="s">
        <v>113</v>
      </c>
      <c r="I17" s="77">
        <v>1</v>
      </c>
    </row>
    <row r="18" spans="1:9" s="72" customFormat="1" ht="67.5" x14ac:dyDescent="0.2">
      <c r="A18" s="96"/>
      <c r="B18" s="98"/>
      <c r="C18" s="78" t="s">
        <v>58</v>
      </c>
      <c r="D18" s="78" t="s">
        <v>114</v>
      </c>
      <c r="E18" s="79">
        <v>1</v>
      </c>
      <c r="F18" s="78" t="s">
        <v>115</v>
      </c>
      <c r="G18" s="79">
        <v>2</v>
      </c>
      <c r="H18" s="78" t="s">
        <v>116</v>
      </c>
      <c r="I18" s="79">
        <v>3</v>
      </c>
    </row>
    <row r="19" spans="1:9" s="72" customFormat="1" x14ac:dyDescent="0.2">
      <c r="E19" s="80"/>
      <c r="G19" s="80"/>
      <c r="I19" s="80"/>
    </row>
    <row r="20" spans="1:9" s="72" customFormat="1" x14ac:dyDescent="0.2">
      <c r="B20" s="99" t="s">
        <v>32</v>
      </c>
      <c r="C20" s="100"/>
      <c r="E20" s="80"/>
      <c r="G20" s="80"/>
      <c r="I20" s="80"/>
    </row>
    <row r="21" spans="1:9" s="72" customFormat="1" x14ac:dyDescent="0.2">
      <c r="B21" s="81" t="s">
        <v>33</v>
      </c>
      <c r="C21" s="81" t="s">
        <v>34</v>
      </c>
      <c r="E21" s="80"/>
      <c r="G21" s="80"/>
      <c r="I21" s="80"/>
    </row>
    <row r="22" spans="1:9" s="72" customFormat="1" x14ac:dyDescent="0.2">
      <c r="B22" s="82" t="s">
        <v>14</v>
      </c>
      <c r="C22" s="83">
        <v>0.2</v>
      </c>
      <c r="E22" s="80"/>
      <c r="G22" s="80"/>
      <c r="I22" s="80"/>
    </row>
    <row r="23" spans="1:9" s="72" customFormat="1" x14ac:dyDescent="0.2">
      <c r="B23" s="82" t="s">
        <v>15</v>
      </c>
      <c r="C23" s="83">
        <v>0.5</v>
      </c>
      <c r="E23" s="80"/>
      <c r="G23" s="80"/>
      <c r="I23" s="80"/>
    </row>
    <row r="24" spans="1:9" s="72" customFormat="1" ht="12" thickBot="1" x14ac:dyDescent="0.25">
      <c r="B24" s="84" t="s">
        <v>17</v>
      </c>
      <c r="C24" s="85">
        <v>0.3</v>
      </c>
      <c r="E24" s="80"/>
      <c r="G24" s="80"/>
      <c r="I24" s="80"/>
    </row>
    <row r="25" spans="1:9" s="72" customFormat="1" ht="12" thickTop="1" x14ac:dyDescent="0.2">
      <c r="B25" s="86" t="s">
        <v>35</v>
      </c>
      <c r="C25" s="87">
        <f>SUM(C22:C24)</f>
        <v>1</v>
      </c>
      <c r="E25" s="80"/>
      <c r="G25" s="80"/>
      <c r="I25" s="80"/>
    </row>
  </sheetData>
  <mergeCells count="14">
    <mergeCell ref="B20:C20"/>
    <mergeCell ref="A3:A10"/>
    <mergeCell ref="B3:B4"/>
    <mergeCell ref="B5:B6"/>
    <mergeCell ref="B7:B8"/>
    <mergeCell ref="B9:B10"/>
    <mergeCell ref="A11:A14"/>
    <mergeCell ref="B11:B12"/>
    <mergeCell ref="B13:B14"/>
    <mergeCell ref="A1:I1"/>
    <mergeCell ref="A2:B2"/>
    <mergeCell ref="A15:A18"/>
    <mergeCell ref="B15:B16"/>
    <mergeCell ref="B17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Normal="100" zoomScaleSheetLayoutView="100" workbookViewId="0">
      <selection activeCell="C23" sqref="C23"/>
    </sheetView>
  </sheetViews>
  <sheetFormatPr baseColWidth="10" defaultColWidth="69.5703125" defaultRowHeight="15" x14ac:dyDescent="0.25"/>
  <cols>
    <col min="1" max="1" width="9" customWidth="1"/>
    <col min="2" max="2" width="26.5703125" customWidth="1"/>
    <col min="4" max="4" width="50" customWidth="1"/>
    <col min="5" max="5" width="18.5703125" customWidth="1"/>
    <col min="6" max="6" width="11.42578125" customWidth="1"/>
    <col min="7" max="7" width="9.140625" customWidth="1"/>
    <col min="8" max="8" width="28.5703125" style="34" bestFit="1" customWidth="1"/>
    <col min="9" max="9" width="10" style="10" customWidth="1"/>
    <col min="10" max="10" width="4.7109375" bestFit="1" customWidth="1"/>
    <col min="11" max="11" width="3.140625" bestFit="1" customWidth="1"/>
    <col min="12" max="12" width="3.28515625" bestFit="1" customWidth="1"/>
    <col min="13" max="15" width="2.85546875" bestFit="1" customWidth="1"/>
    <col min="16" max="16" width="6.85546875" customWidth="1"/>
  </cols>
  <sheetData>
    <row r="1" spans="1:16" ht="39" thickBot="1" x14ac:dyDescent="0.3">
      <c r="A1" s="103" t="s">
        <v>0</v>
      </c>
      <c r="B1" s="103"/>
      <c r="C1" s="50" t="s">
        <v>1</v>
      </c>
      <c r="D1" s="50" t="s">
        <v>2</v>
      </c>
      <c r="E1" s="51" t="s">
        <v>3</v>
      </c>
      <c r="F1" s="50" t="s">
        <v>4</v>
      </c>
      <c r="G1" s="50" t="s">
        <v>5</v>
      </c>
      <c r="H1" s="52" t="s">
        <v>6</v>
      </c>
      <c r="I1" s="22"/>
      <c r="J1" s="1"/>
      <c r="K1" s="70"/>
      <c r="L1" s="70"/>
      <c r="M1" s="69" t="s">
        <v>7</v>
      </c>
      <c r="N1" s="69" t="s">
        <v>8</v>
      </c>
      <c r="O1" s="69" t="s">
        <v>9</v>
      </c>
      <c r="P1" s="10"/>
    </row>
    <row r="2" spans="1:16" ht="51" x14ac:dyDescent="0.25">
      <c r="A2" s="136" t="s">
        <v>15</v>
      </c>
      <c r="B2" s="104" t="s">
        <v>44</v>
      </c>
      <c r="C2" s="48" t="s">
        <v>97</v>
      </c>
      <c r="D2" s="36" t="s">
        <v>98</v>
      </c>
      <c r="E2" s="37">
        <f>+IF(D2='preescolar-Valores'!D3,'preescolar-Valores'!E3,IF(PREESCOLAR!D2='preescolar-Valores'!F3,'preescolar-Valores'!G3,IF(PREESCOLAR!D2='preescolar-Valores'!H3,'preescolar-Valores'!I3,0)))</f>
        <v>3</v>
      </c>
      <c r="F2" s="106">
        <f>(E2+E3)/2</f>
        <v>3</v>
      </c>
      <c r="G2" s="118">
        <f>100*0.5*(F2+F4+F6+F8)/12</f>
        <v>50</v>
      </c>
      <c r="H2" s="134">
        <f>+SUM(G2:G17)</f>
        <v>100</v>
      </c>
      <c r="J2" s="115" t="s">
        <v>16</v>
      </c>
      <c r="K2" s="108" t="s">
        <v>10</v>
      </c>
      <c r="L2" s="58" t="s">
        <v>11</v>
      </c>
      <c r="M2" s="59">
        <v>3</v>
      </c>
      <c r="N2" s="60">
        <v>2</v>
      </c>
      <c r="O2" s="61">
        <v>1</v>
      </c>
      <c r="P2" s="10"/>
    </row>
    <row r="3" spans="1:16" ht="50.25" customHeight="1" thickBot="1" x14ac:dyDescent="0.3">
      <c r="A3" s="136"/>
      <c r="B3" s="105"/>
      <c r="C3" s="38" t="s">
        <v>93</v>
      </c>
      <c r="D3" s="38" t="s">
        <v>59</v>
      </c>
      <c r="E3" s="44">
        <f>+IF(D3='preescolar-Valores'!D4,'preescolar-Valores'!E4,IF(PREESCOLAR!D3='preescolar-Valores'!F4,'preescolar-Valores'!G4,IF(PREESCOLAR!D3='preescolar-Valores'!H4,'preescolar-Valores'!I4,0)))</f>
        <v>3</v>
      </c>
      <c r="F3" s="107"/>
      <c r="G3" s="118"/>
      <c r="H3" s="134"/>
      <c r="J3" s="116"/>
      <c r="K3" s="109"/>
      <c r="L3" s="57" t="s">
        <v>12</v>
      </c>
      <c r="M3" s="62">
        <v>3</v>
      </c>
      <c r="N3" s="63">
        <v>1</v>
      </c>
      <c r="O3" s="64">
        <v>2</v>
      </c>
      <c r="P3" s="10"/>
    </row>
    <row r="4" spans="1:16" ht="38.25" x14ac:dyDescent="0.25">
      <c r="A4" s="136"/>
      <c r="B4" s="105" t="s">
        <v>45</v>
      </c>
      <c r="C4" s="35" t="s">
        <v>100</v>
      </c>
      <c r="D4" s="45" t="s">
        <v>101</v>
      </c>
      <c r="E4" s="44">
        <f>+IF(D4='preescolar-Valores'!D5,'preescolar-Valores'!E5,IF(PREESCOLAR!D4='preescolar-Valores'!F5,'preescolar-Valores'!G5,IF(PREESCOLAR!D4='preescolar-Valores'!H5,'preescolar-Valores'!I5,0)))</f>
        <v>3</v>
      </c>
      <c r="F4" s="110">
        <f>(E4+E5)/2</f>
        <v>3</v>
      </c>
      <c r="G4" s="118"/>
      <c r="H4" s="134"/>
      <c r="J4" s="116"/>
      <c r="K4" s="108" t="s">
        <v>13</v>
      </c>
      <c r="L4" s="58" t="s">
        <v>11</v>
      </c>
      <c r="M4" s="60">
        <v>3</v>
      </c>
      <c r="N4" s="65">
        <v>2</v>
      </c>
      <c r="O4" s="66">
        <v>1</v>
      </c>
      <c r="P4" s="10"/>
    </row>
    <row r="5" spans="1:16" ht="39" thickBot="1" x14ac:dyDescent="0.3">
      <c r="A5" s="136"/>
      <c r="B5" s="105"/>
      <c r="C5" s="38" t="s">
        <v>51</v>
      </c>
      <c r="D5" s="43" t="s">
        <v>102</v>
      </c>
      <c r="E5" s="44">
        <f>+IF(D5='preescolar-Valores'!D6,'preescolar-Valores'!E6,IF(PREESCOLAR!D5='preescolar-Valores'!F6,'preescolar-Valores'!G6,IF(PREESCOLAR!D5='preescolar-Valores'!H6,'preescolar-Valores'!I6,0)))</f>
        <v>3</v>
      </c>
      <c r="F5" s="110"/>
      <c r="G5" s="118"/>
      <c r="H5" s="134"/>
      <c r="J5" s="116"/>
      <c r="K5" s="109"/>
      <c r="L5" s="57" t="s">
        <v>12</v>
      </c>
      <c r="M5" s="62">
        <v>1</v>
      </c>
      <c r="N5" s="63">
        <v>3</v>
      </c>
      <c r="O5" s="64">
        <v>2</v>
      </c>
      <c r="P5" s="10"/>
    </row>
    <row r="6" spans="1:16" ht="25.5" x14ac:dyDescent="0.25">
      <c r="A6" s="136"/>
      <c r="B6" s="105" t="s">
        <v>46</v>
      </c>
      <c r="C6" s="35" t="s">
        <v>52</v>
      </c>
      <c r="D6" s="49" t="s">
        <v>73</v>
      </c>
      <c r="E6" s="44">
        <f>+IF(D6='preescolar-Valores'!D7,'preescolar-Valores'!E7,IF(PREESCOLAR!D6='preescolar-Valores'!F7,'preescolar-Valores'!G7,IF(PREESCOLAR!D6='preescolar-Valores'!H7,'preescolar-Valores'!I7,0)))</f>
        <v>3</v>
      </c>
      <c r="F6" s="110">
        <f>(E6+E7)/2</f>
        <v>3</v>
      </c>
      <c r="G6" s="118"/>
      <c r="H6" s="134"/>
      <c r="J6" s="116"/>
      <c r="K6" s="108" t="s">
        <v>117</v>
      </c>
      <c r="L6" s="58" t="s">
        <v>11</v>
      </c>
      <c r="M6" s="60">
        <v>1</v>
      </c>
      <c r="N6" s="65">
        <v>2</v>
      </c>
      <c r="O6" s="66">
        <v>3</v>
      </c>
      <c r="P6" s="10"/>
    </row>
    <row r="7" spans="1:16" ht="39" thickBot="1" x14ac:dyDescent="0.3">
      <c r="A7" s="136"/>
      <c r="B7" s="105"/>
      <c r="C7" s="38" t="s">
        <v>104</v>
      </c>
      <c r="D7" s="43" t="s">
        <v>62</v>
      </c>
      <c r="E7" s="44">
        <f>+IF(D7='preescolar-Valores'!D8,'preescolar-Valores'!E8,IF(PREESCOLAR!D7='preescolar-Valores'!F8,'preescolar-Valores'!G8,IF(PREESCOLAR!D7='preescolar-Valores'!H8,'preescolar-Valores'!I8,0)))</f>
        <v>3</v>
      </c>
      <c r="F7" s="110"/>
      <c r="G7" s="118"/>
      <c r="H7" s="134"/>
      <c r="J7" s="116"/>
      <c r="K7" s="109"/>
      <c r="L7" s="57" t="s">
        <v>12</v>
      </c>
      <c r="M7" s="62">
        <v>3</v>
      </c>
      <c r="N7" s="63">
        <v>2</v>
      </c>
      <c r="O7" s="64">
        <v>1</v>
      </c>
      <c r="P7" s="10"/>
    </row>
    <row r="8" spans="1:16" ht="51" x14ac:dyDescent="0.25">
      <c r="A8" s="136"/>
      <c r="B8" s="105" t="s">
        <v>47</v>
      </c>
      <c r="C8" s="35" t="s">
        <v>53</v>
      </c>
      <c r="D8" s="49" t="s">
        <v>106</v>
      </c>
      <c r="E8" s="44">
        <f>+IF(D8='preescolar-Valores'!D9,'preescolar-Valores'!E9,IF(PREESCOLAR!D8='preescolar-Valores'!F9,'preescolar-Valores'!G9,IF(PREESCOLAR!D8='preescolar-Valores'!H9,'preescolar-Valores'!I9,0)))</f>
        <v>3</v>
      </c>
      <c r="F8" s="110">
        <f>(E8+E9)/2</f>
        <v>3</v>
      </c>
      <c r="G8" s="118"/>
      <c r="H8" s="134"/>
      <c r="J8" s="116"/>
      <c r="K8" s="108" t="s">
        <v>118</v>
      </c>
      <c r="L8" s="58" t="s">
        <v>11</v>
      </c>
      <c r="M8" s="60">
        <v>3</v>
      </c>
      <c r="N8" s="65">
        <v>1</v>
      </c>
      <c r="O8" s="66">
        <v>2</v>
      </c>
      <c r="P8" s="10"/>
    </row>
    <row r="9" spans="1:16" ht="39" thickBot="1" x14ac:dyDescent="0.3">
      <c r="A9" s="137"/>
      <c r="B9" s="122"/>
      <c r="C9" s="40" t="s">
        <v>108</v>
      </c>
      <c r="D9" s="39" t="s">
        <v>63</v>
      </c>
      <c r="E9" s="46">
        <f>+IF(D9='preescolar-Valores'!D10,'preescolar-Valores'!E10,IF(PREESCOLAR!D9='preescolar-Valores'!F10,'preescolar-Valores'!G10,IF(PREESCOLAR!D9='preescolar-Valores'!H10,'preescolar-Valores'!I10,0)))</f>
        <v>3</v>
      </c>
      <c r="F9" s="138"/>
      <c r="G9" s="119"/>
      <c r="H9" s="134"/>
      <c r="J9" s="117"/>
      <c r="K9" s="109"/>
      <c r="L9" s="57" t="s">
        <v>12</v>
      </c>
      <c r="M9" s="62">
        <v>3</v>
      </c>
      <c r="N9" s="63">
        <v>1</v>
      </c>
      <c r="O9" s="64">
        <v>2</v>
      </c>
      <c r="P9" s="10"/>
    </row>
    <row r="10" spans="1:16" ht="25.5" x14ac:dyDescent="0.25">
      <c r="A10" s="126" t="s">
        <v>14</v>
      </c>
      <c r="B10" s="129" t="s">
        <v>48</v>
      </c>
      <c r="C10" s="47" t="s">
        <v>54</v>
      </c>
      <c r="D10" s="41" t="s">
        <v>94</v>
      </c>
      <c r="E10" s="37">
        <f>+IF(D10='preescolar-Valores'!D11,'preescolar-Valores'!E11,IF(PREESCOLAR!D10='preescolar-Valores'!F11,'preescolar-Valores'!G11,IF(PREESCOLAR!D10='preescolar-Valores'!H11,'preescolar-Valores'!I11,0)))</f>
        <v>3</v>
      </c>
      <c r="F10" s="139">
        <f>(E10+E11)/2</f>
        <v>3</v>
      </c>
      <c r="G10" s="140">
        <f>100*0.2*(F10+F12)/6</f>
        <v>20</v>
      </c>
      <c r="H10" s="134"/>
      <c r="J10" s="115" t="s">
        <v>119</v>
      </c>
      <c r="K10" s="108" t="s">
        <v>10</v>
      </c>
      <c r="L10" s="58" t="s">
        <v>11</v>
      </c>
      <c r="M10" s="59">
        <v>3</v>
      </c>
      <c r="N10" s="60">
        <v>2</v>
      </c>
      <c r="O10" s="61">
        <v>1</v>
      </c>
      <c r="P10" s="10"/>
    </row>
    <row r="11" spans="1:16" ht="64.5" thickBot="1" x14ac:dyDescent="0.3">
      <c r="A11" s="127"/>
      <c r="B11" s="105"/>
      <c r="C11" s="38" t="s">
        <v>95</v>
      </c>
      <c r="D11" s="43" t="s">
        <v>96</v>
      </c>
      <c r="E11" s="44">
        <f>+IF(D11='preescolar-Valores'!D12,'preescolar-Valores'!E12,IF(PREESCOLAR!D11='preescolar-Valores'!F12,'preescolar-Valores'!G12,IF(PREESCOLAR!D11='preescolar-Valores'!H12,'preescolar-Valores'!I12,0)))</f>
        <v>3</v>
      </c>
      <c r="F11" s="110"/>
      <c r="G11" s="141"/>
      <c r="H11" s="134"/>
      <c r="J11" s="116"/>
      <c r="K11" s="109"/>
      <c r="L11" s="57" t="s">
        <v>12</v>
      </c>
      <c r="M11" s="62">
        <v>3</v>
      </c>
      <c r="N11" s="63">
        <v>1</v>
      </c>
      <c r="O11" s="64">
        <v>2</v>
      </c>
      <c r="P11" s="10"/>
    </row>
    <row r="12" spans="1:16" ht="38.25" x14ac:dyDescent="0.25">
      <c r="A12" s="127"/>
      <c r="B12" s="105" t="s">
        <v>49</v>
      </c>
      <c r="C12" s="35" t="s">
        <v>55</v>
      </c>
      <c r="D12" s="45" t="s">
        <v>64</v>
      </c>
      <c r="E12" s="44">
        <f>+IF(D12='preescolar-Valores'!D13,'preescolar-Valores'!E13,IF(PREESCOLAR!D12='preescolar-Valores'!F13,'preescolar-Valores'!G13,IF(PREESCOLAR!D12='preescolar-Valores'!H13,'preescolar-Valores'!I13,0)))</f>
        <v>3</v>
      </c>
      <c r="F12" s="107">
        <f>(E12+E13)/2</f>
        <v>3</v>
      </c>
      <c r="G12" s="141"/>
      <c r="H12" s="134"/>
      <c r="J12" s="116"/>
      <c r="K12" s="108" t="s">
        <v>13</v>
      </c>
      <c r="L12" s="58" t="s">
        <v>11</v>
      </c>
      <c r="M12" s="59">
        <v>3</v>
      </c>
      <c r="N12" s="60">
        <v>2</v>
      </c>
      <c r="O12" s="61">
        <v>1</v>
      </c>
      <c r="P12" s="10"/>
    </row>
    <row r="13" spans="1:16" ht="26.25" thickBot="1" x14ac:dyDescent="0.3">
      <c r="A13" s="128"/>
      <c r="B13" s="114"/>
      <c r="C13" s="40" t="s">
        <v>56</v>
      </c>
      <c r="D13" s="40" t="s">
        <v>85</v>
      </c>
      <c r="E13" s="46">
        <f>+IF(D13='preescolar-Valores'!D14,'preescolar-Valores'!E14,IF(PREESCOLAR!D13='preescolar-Valores'!F14,'preescolar-Valores'!G14,IF(PREESCOLAR!D13='preescolar-Valores'!H14,'preescolar-Valores'!I14,0)))</f>
        <v>3</v>
      </c>
      <c r="F13" s="143"/>
      <c r="G13" s="142"/>
      <c r="H13" s="134"/>
      <c r="J13" s="117"/>
      <c r="K13" s="109"/>
      <c r="L13" s="57" t="s">
        <v>12</v>
      </c>
      <c r="M13" s="62">
        <v>1</v>
      </c>
      <c r="N13" s="63">
        <v>2</v>
      </c>
      <c r="O13" s="64">
        <v>3</v>
      </c>
      <c r="P13" s="10"/>
    </row>
    <row r="14" spans="1:16" ht="51" x14ac:dyDescent="0.25">
      <c r="A14" s="126" t="s">
        <v>17</v>
      </c>
      <c r="B14" s="129" t="s">
        <v>50</v>
      </c>
      <c r="C14" s="42" t="s">
        <v>92</v>
      </c>
      <c r="D14" s="36" t="s">
        <v>66</v>
      </c>
      <c r="E14" s="54">
        <f>+IF(D14='preescolar-Valores'!D15,'preescolar-Valores'!E15,IF(PREESCOLAR!D14='preescolar-Valores'!F15,'preescolar-Valores'!G15,IF(PREESCOLAR!D14='preescolar-Valores'!H15,'preescolar-Valores'!I15,0)))</f>
        <v>3</v>
      </c>
      <c r="F14" s="130">
        <f>(E14+E15)/2</f>
        <v>3</v>
      </c>
      <c r="G14" s="131">
        <f>100*0.3*(F14+F16)/6</f>
        <v>30</v>
      </c>
      <c r="H14" s="134"/>
      <c r="J14" s="111" t="s">
        <v>18</v>
      </c>
      <c r="K14" s="108" t="s">
        <v>10</v>
      </c>
      <c r="L14" s="58" t="s">
        <v>11</v>
      </c>
      <c r="M14" s="65">
        <v>3</v>
      </c>
      <c r="N14" s="60">
        <v>2</v>
      </c>
      <c r="O14" s="66">
        <v>1</v>
      </c>
      <c r="P14" s="10"/>
    </row>
    <row r="15" spans="1:16" ht="26.25" thickBot="1" x14ac:dyDescent="0.3">
      <c r="A15" s="127"/>
      <c r="B15" s="105"/>
      <c r="C15" s="38" t="s">
        <v>57</v>
      </c>
      <c r="D15" s="43" t="s">
        <v>109</v>
      </c>
      <c r="E15" s="55">
        <f>+IF(D15='preescolar-Valores'!D16,'preescolar-Valores'!E16,IF(PREESCOLAR!D15='preescolar-Valores'!F16,'preescolar-Valores'!G16,IF(PREESCOLAR!D15='preescolar-Valores'!H16,'preescolar-Valores'!I16,0)))</f>
        <v>3</v>
      </c>
      <c r="F15" s="120"/>
      <c r="G15" s="132"/>
      <c r="H15" s="134"/>
      <c r="J15" s="112"/>
      <c r="K15" s="109"/>
      <c r="L15" s="57" t="s">
        <v>12</v>
      </c>
      <c r="M15" s="62">
        <v>3</v>
      </c>
      <c r="N15" s="67">
        <v>1</v>
      </c>
      <c r="O15" s="68">
        <v>2</v>
      </c>
      <c r="P15" s="10"/>
    </row>
    <row r="16" spans="1:16" ht="38.25" x14ac:dyDescent="0.25">
      <c r="A16" s="127"/>
      <c r="B16" s="105" t="s">
        <v>19</v>
      </c>
      <c r="C16" s="35" t="s">
        <v>111</v>
      </c>
      <c r="D16" s="45" t="s">
        <v>89</v>
      </c>
      <c r="E16" s="55">
        <f>+IF(D16='preescolar-Valores'!D17,'preescolar-Valores'!E17,IF(PREESCOLAR!D16='preescolar-Valores'!F17,'preescolar-Valores'!G17,IF(PREESCOLAR!D16='preescolar-Valores'!H17,'preescolar-Valores'!I17,0)))</f>
        <v>3</v>
      </c>
      <c r="F16" s="120">
        <f>(E16+E17)/2</f>
        <v>3</v>
      </c>
      <c r="G16" s="132"/>
      <c r="H16" s="134"/>
      <c r="J16" s="112"/>
      <c r="K16" s="108" t="s">
        <v>13</v>
      </c>
      <c r="L16" s="58" t="s">
        <v>11</v>
      </c>
      <c r="M16" s="65">
        <v>2</v>
      </c>
      <c r="N16" s="59">
        <v>3</v>
      </c>
      <c r="O16" s="71">
        <v>1</v>
      </c>
      <c r="P16" s="10"/>
    </row>
    <row r="17" spans="1:16" ht="39" thickBot="1" x14ac:dyDescent="0.3">
      <c r="A17" s="128"/>
      <c r="B17" s="114"/>
      <c r="C17" s="40" t="s">
        <v>58</v>
      </c>
      <c r="D17" s="39" t="s">
        <v>116</v>
      </c>
      <c r="E17" s="56">
        <f>+IF(D17='preescolar-Valores'!D18,'preescolar-Valores'!E18,IF(PREESCOLAR!D17='preescolar-Valores'!F18,'preescolar-Valores'!G18,IF(PREESCOLAR!D17='preescolar-Valores'!H18,'preescolar-Valores'!I18,0)))</f>
        <v>3</v>
      </c>
      <c r="F17" s="121"/>
      <c r="G17" s="133"/>
      <c r="H17" s="135"/>
      <c r="J17" s="113"/>
      <c r="K17" s="109"/>
      <c r="L17" s="57" t="s">
        <v>12</v>
      </c>
      <c r="M17" s="62">
        <v>1</v>
      </c>
      <c r="N17" s="63">
        <v>2</v>
      </c>
      <c r="O17" s="64">
        <v>3</v>
      </c>
      <c r="P17" s="10"/>
    </row>
    <row r="18" spans="1:16" x14ac:dyDescent="0.25">
      <c r="A18" s="2"/>
      <c r="B18" s="2"/>
      <c r="C18" s="2"/>
      <c r="D18" s="2"/>
      <c r="E18" s="2"/>
      <c r="F18" s="2"/>
      <c r="G18" s="2"/>
      <c r="H18" s="32"/>
      <c r="J18" s="23"/>
      <c r="K18" s="24"/>
      <c r="L18" s="24"/>
      <c r="M18" s="25"/>
      <c r="N18" s="25"/>
      <c r="O18" s="25"/>
      <c r="P18" s="10"/>
    </row>
    <row r="19" spans="1:16" x14ac:dyDescent="0.25">
      <c r="A19" s="2"/>
      <c r="B19" s="2"/>
      <c r="C19" s="2"/>
      <c r="D19" s="2"/>
      <c r="E19" s="2"/>
      <c r="F19" s="2"/>
      <c r="G19" s="2"/>
      <c r="H19" s="32"/>
      <c r="J19" s="23"/>
      <c r="K19" s="24"/>
      <c r="L19" s="24"/>
      <c r="M19" s="25"/>
      <c r="N19" s="25"/>
      <c r="O19" s="25"/>
      <c r="P19" s="10"/>
    </row>
    <row r="20" spans="1:16" ht="18.75" x14ac:dyDescent="0.25">
      <c r="A20" s="2"/>
      <c r="B20" s="2"/>
      <c r="C20" s="3"/>
      <c r="D20" s="123" t="s">
        <v>20</v>
      </c>
      <c r="E20" s="123"/>
      <c r="F20" s="2"/>
      <c r="G20" s="2"/>
      <c r="H20" s="53" t="s">
        <v>21</v>
      </c>
      <c r="J20" s="23"/>
      <c r="K20" s="24"/>
      <c r="L20" s="24"/>
      <c r="M20" s="25"/>
      <c r="N20" s="25"/>
      <c r="O20" s="25"/>
      <c r="P20" s="10"/>
    </row>
    <row r="21" spans="1:16" ht="26.25" x14ac:dyDescent="0.4">
      <c r="A21" s="2"/>
      <c r="B21" s="2"/>
      <c r="C21" s="4"/>
      <c r="D21" s="5" t="s">
        <v>22</v>
      </c>
      <c r="E21" s="6">
        <v>100</v>
      </c>
      <c r="F21" s="2"/>
      <c r="G21" s="2"/>
      <c r="H21" s="124">
        <f>+(E21+E22+E23)/3</f>
        <v>100</v>
      </c>
      <c r="J21" s="23"/>
      <c r="K21" s="24"/>
      <c r="L21" s="24"/>
      <c r="M21" s="25"/>
      <c r="N21" s="25"/>
      <c r="O21" s="25"/>
      <c r="P21" s="10"/>
    </row>
    <row r="22" spans="1:16" ht="26.25" x14ac:dyDescent="0.4">
      <c r="A22" s="2"/>
      <c r="B22" s="2"/>
      <c r="C22" s="4"/>
      <c r="D22" s="5" t="s">
        <v>23</v>
      </c>
      <c r="E22" s="6">
        <v>100</v>
      </c>
      <c r="F22" s="2"/>
      <c r="G22" s="2"/>
      <c r="H22" s="124"/>
      <c r="J22" s="23"/>
      <c r="K22" s="24"/>
      <c r="L22" s="24"/>
      <c r="M22" s="25"/>
      <c r="N22" s="25"/>
      <c r="O22" s="25"/>
      <c r="P22" s="10"/>
    </row>
    <row r="23" spans="1:16" ht="26.25" x14ac:dyDescent="0.4">
      <c r="A23" s="2"/>
      <c r="B23" s="2"/>
      <c r="D23" s="5" t="s">
        <v>24</v>
      </c>
      <c r="E23" s="6">
        <v>100</v>
      </c>
      <c r="F23" s="2"/>
      <c r="G23" s="2"/>
      <c r="H23" s="125"/>
      <c r="J23" s="23"/>
      <c r="K23" s="24"/>
      <c r="L23" s="24"/>
      <c r="M23" s="25"/>
      <c r="N23" s="25"/>
      <c r="O23" s="25"/>
      <c r="P23" s="10"/>
    </row>
    <row r="24" spans="1:16" x14ac:dyDescent="0.25">
      <c r="A24" s="2"/>
      <c r="B24" s="2"/>
      <c r="C24" s="2"/>
      <c r="D24" s="7"/>
      <c r="E24" s="2"/>
      <c r="F24" s="2"/>
      <c r="G24" s="2"/>
      <c r="H24" s="32"/>
      <c r="J24" s="23"/>
      <c r="K24" s="24"/>
      <c r="L24" s="24"/>
      <c r="M24" s="25"/>
      <c r="N24" s="25"/>
      <c r="O24" s="25"/>
      <c r="P24" s="10"/>
    </row>
    <row r="25" spans="1:16" ht="36" x14ac:dyDescent="0.55000000000000004">
      <c r="A25" s="2"/>
      <c r="B25" s="2"/>
      <c r="C25" s="2"/>
      <c r="D25" s="8" t="s">
        <v>25</v>
      </c>
      <c r="E25" s="9">
        <f>+H2*0.7</f>
        <v>70</v>
      </c>
      <c r="F25" s="2"/>
      <c r="G25" s="2"/>
      <c r="H25" s="32"/>
      <c r="J25" s="23"/>
      <c r="K25" s="24"/>
      <c r="L25" s="24"/>
      <c r="M25" s="25"/>
      <c r="N25" s="25"/>
      <c r="O25" s="25"/>
      <c r="P25" s="10"/>
    </row>
    <row r="26" spans="1:16" ht="36" x14ac:dyDescent="0.55000000000000004">
      <c r="A26" s="2"/>
      <c r="B26" s="2"/>
      <c r="C26" s="2"/>
      <c r="D26" s="8" t="s">
        <v>26</v>
      </c>
      <c r="E26" s="9">
        <f>+H21*0.3</f>
        <v>30</v>
      </c>
      <c r="F26" s="2"/>
      <c r="G26" s="2"/>
      <c r="H26" s="32"/>
      <c r="J26" s="23"/>
      <c r="K26" s="24"/>
      <c r="L26" s="24"/>
      <c r="M26" s="25"/>
      <c r="N26" s="25"/>
      <c r="O26" s="25"/>
      <c r="P26" s="10"/>
    </row>
    <row r="27" spans="1:16" x14ac:dyDescent="0.25">
      <c r="A27" s="10"/>
      <c r="B27" s="10"/>
      <c r="C27" s="10"/>
      <c r="D27" s="10"/>
      <c r="E27" s="10"/>
      <c r="F27" s="10"/>
      <c r="G27" s="10"/>
      <c r="H27" s="33"/>
      <c r="J27" s="10"/>
      <c r="K27" s="10"/>
      <c r="L27" s="10"/>
      <c r="M27" s="10"/>
      <c r="N27" s="10"/>
      <c r="O27" s="10"/>
      <c r="P27" s="10"/>
    </row>
    <row r="28" spans="1:16" x14ac:dyDescent="0.25">
      <c r="A28" s="10"/>
      <c r="B28" s="10"/>
      <c r="C28" s="10"/>
      <c r="D28" s="10"/>
      <c r="E28" s="10"/>
      <c r="F28" s="10"/>
      <c r="G28" s="10"/>
      <c r="H28" s="33"/>
      <c r="J28" s="10"/>
      <c r="K28" s="10"/>
      <c r="L28" s="10"/>
      <c r="M28" s="10"/>
      <c r="N28" s="10"/>
      <c r="O28" s="10"/>
      <c r="P28" s="10"/>
    </row>
    <row r="29" spans="1:16" ht="67.5" x14ac:dyDescent="0.25">
      <c r="A29" s="10"/>
      <c r="B29" s="10"/>
      <c r="C29" s="10"/>
      <c r="D29" s="20" t="s">
        <v>37</v>
      </c>
      <c r="E29" s="21">
        <f>+(H2*0.7+H21*0.3)</f>
        <v>100</v>
      </c>
      <c r="F29" s="10"/>
      <c r="G29" s="10"/>
      <c r="H29" s="33"/>
      <c r="J29" s="10"/>
      <c r="K29" s="10"/>
      <c r="L29" s="10"/>
      <c r="M29" s="10"/>
      <c r="N29" s="10"/>
      <c r="O29" s="10"/>
      <c r="P29" s="10"/>
    </row>
    <row r="30" spans="1:16" x14ac:dyDescent="0.25">
      <c r="A30" s="10"/>
      <c r="B30" s="10"/>
      <c r="C30" s="10"/>
      <c r="D30" s="10"/>
      <c r="E30" s="10"/>
      <c r="F30" s="10"/>
      <c r="G30" s="10"/>
      <c r="H30" s="33"/>
      <c r="J30" s="10"/>
      <c r="K30" s="10"/>
      <c r="L30" s="10"/>
      <c r="M30" s="10"/>
      <c r="N30" s="10"/>
      <c r="O30" s="10"/>
      <c r="P30" s="10"/>
    </row>
    <row r="31" spans="1:16" x14ac:dyDescent="0.25">
      <c r="A31" s="10"/>
      <c r="B31" s="10"/>
      <c r="C31" s="10"/>
      <c r="D31" s="10"/>
      <c r="E31" s="10"/>
      <c r="F31" s="10"/>
      <c r="G31" s="10"/>
      <c r="H31" s="33"/>
      <c r="J31" s="10"/>
      <c r="K31" s="10"/>
      <c r="L31" s="10"/>
      <c r="M31" s="10"/>
      <c r="N31" s="10"/>
      <c r="O31" s="10"/>
      <c r="P31" s="10"/>
    </row>
    <row r="32" spans="1:16" x14ac:dyDescent="0.25">
      <c r="B32" s="10"/>
      <c r="C32" s="10"/>
      <c r="D32" s="10"/>
      <c r="E32" s="10"/>
      <c r="F32" s="10"/>
      <c r="G32" s="10"/>
      <c r="H32" s="33"/>
      <c r="J32" s="10"/>
      <c r="K32" s="10"/>
      <c r="L32" s="10"/>
      <c r="M32" s="10"/>
      <c r="N32" s="10"/>
      <c r="O32" s="10"/>
      <c r="P32" s="10"/>
    </row>
    <row r="33" spans="8:8" s="10" customFormat="1" x14ac:dyDescent="0.25">
      <c r="H33" s="33"/>
    </row>
  </sheetData>
  <protectedRanges>
    <protectedRange algorithmName="SHA-512" hashValue="xxUcxytwE7g5j9naSGl0Z+zrAH4E4HCpjjXy9zkYFFm2hNDt2Dr6eFIAiu/wykNWPCXWivWDqoG5oSJZQpsRDA==" saltValue="0j6/ck089UB0LGeTrm8ysg==" spinCount="100000" sqref="E21:E23" name="Comportamentales" securityDescriptor="O:WDG:WDD:(A;;CC;;;WD)"/>
  </protectedRanges>
  <mergeCells count="37">
    <mergeCell ref="D20:E20"/>
    <mergeCell ref="H21:H23"/>
    <mergeCell ref="A14:A17"/>
    <mergeCell ref="B14:B15"/>
    <mergeCell ref="F14:F15"/>
    <mergeCell ref="G14:G17"/>
    <mergeCell ref="H2:H17"/>
    <mergeCell ref="A2:A9"/>
    <mergeCell ref="F6:F7"/>
    <mergeCell ref="F8:F9"/>
    <mergeCell ref="A10:A13"/>
    <mergeCell ref="B10:B11"/>
    <mergeCell ref="F10:F11"/>
    <mergeCell ref="G10:G13"/>
    <mergeCell ref="B12:B13"/>
    <mergeCell ref="F12:F13"/>
    <mergeCell ref="J14:J17"/>
    <mergeCell ref="K14:K15"/>
    <mergeCell ref="B16:B17"/>
    <mergeCell ref="J2:J9"/>
    <mergeCell ref="K6:K7"/>
    <mergeCell ref="K8:K9"/>
    <mergeCell ref="G2:G9"/>
    <mergeCell ref="B6:B7"/>
    <mergeCell ref="F16:F17"/>
    <mergeCell ref="K16:K17"/>
    <mergeCell ref="J10:J13"/>
    <mergeCell ref="B8:B9"/>
    <mergeCell ref="K10:K11"/>
    <mergeCell ref="K12:K13"/>
    <mergeCell ref="A1:B1"/>
    <mergeCell ref="B2:B3"/>
    <mergeCell ref="F2:F3"/>
    <mergeCell ref="K2:K3"/>
    <mergeCell ref="B4:B5"/>
    <mergeCell ref="F4:F5"/>
    <mergeCell ref="K4:K5"/>
  </mergeCells>
  <conditionalFormatting sqref="E2:E17">
    <cfRule type="cellIs" dxfId="94" priority="93" operator="equal">
      <formula>0</formula>
    </cfRule>
    <cfRule type="cellIs" dxfId="93" priority="94" operator="equal">
      <formula>3</formula>
    </cfRule>
    <cfRule type="cellIs" dxfId="92" priority="95" operator="equal">
      <formula>2</formula>
    </cfRule>
    <cfRule type="cellIs" dxfId="91" priority="96" operator="equal">
      <formula>1</formula>
    </cfRule>
    <cfRule type="cellIs" dxfId="90" priority="143" operator="equal">
      <formula>0</formula>
    </cfRule>
    <cfRule type="cellIs" dxfId="89" priority="144" operator="greaterThan">
      <formula>0</formula>
    </cfRule>
    <cfRule type="cellIs" dxfId="88" priority="145" operator="between">
      <formula>6</formula>
      <formula>10</formula>
    </cfRule>
    <cfRule type="cellIs" dxfId="87" priority="146" operator="lessThan">
      <formula>6</formula>
    </cfRule>
  </conditionalFormatting>
  <conditionalFormatting sqref="F14:F17 F2:F9">
    <cfRule type="cellIs" dxfId="86" priority="81" operator="equal">
      <formula>0</formula>
    </cfRule>
    <cfRule type="cellIs" dxfId="85" priority="85" operator="equal">
      <formula>3</formula>
    </cfRule>
    <cfRule type="cellIs" dxfId="84" priority="86" operator="greaterThan">
      <formula>1</formula>
    </cfRule>
    <cfRule type="cellIs" dxfId="83" priority="87" operator="between">
      <formula>0</formula>
      <formula>1</formula>
    </cfRule>
    <cfRule type="cellIs" dxfId="82" priority="88" operator="between">
      <formula>1</formula>
      <formula>3</formula>
    </cfRule>
    <cfRule type="cellIs" dxfId="81" priority="89" operator="equal">
      <formula>3</formula>
    </cfRule>
    <cfRule type="cellIs" dxfId="80" priority="90" operator="equal">
      <formula>1</formula>
    </cfRule>
    <cfRule type="cellIs" dxfId="79" priority="92" operator="equal">
      <formula>0</formula>
    </cfRule>
    <cfRule type="cellIs" dxfId="78" priority="141" operator="between">
      <formula>6</formula>
      <formula>10</formula>
    </cfRule>
    <cfRule type="cellIs" dxfId="77" priority="142" operator="lessThan">
      <formula>6</formula>
    </cfRule>
  </conditionalFormatting>
  <conditionalFormatting sqref="F14:F17 F2:F9">
    <cfRule type="cellIs" dxfId="76" priority="139" operator="equal">
      <formula>0</formula>
    </cfRule>
    <cfRule type="cellIs" dxfId="75" priority="140" operator="greaterThan">
      <formula>0</formula>
    </cfRule>
  </conditionalFormatting>
  <conditionalFormatting sqref="G2">
    <cfRule type="cellIs" dxfId="74" priority="126" operator="between">
      <formula>3</formula>
      <formula>5</formula>
    </cfRule>
    <cfRule type="cellIs" dxfId="73" priority="127" operator="between">
      <formula>3</formula>
      <formula>3.5</formula>
    </cfRule>
    <cfRule type="cellIs" dxfId="72" priority="128" operator="lessThan">
      <formula>3</formula>
    </cfRule>
  </conditionalFormatting>
  <conditionalFormatting sqref="G2">
    <cfRule type="cellIs" dxfId="71" priority="124" operator="equal">
      <formula>0</formula>
    </cfRule>
    <cfRule type="cellIs" dxfId="70" priority="125" operator="greaterThan">
      <formula>0</formula>
    </cfRule>
  </conditionalFormatting>
  <conditionalFormatting sqref="G14">
    <cfRule type="cellIs" dxfId="69" priority="60" operator="between">
      <formula>6.6</formula>
      <formula>6.6777777</formula>
    </cfRule>
    <cfRule type="cellIs" dxfId="68" priority="61" operator="equal">
      <formula>20</formula>
    </cfRule>
    <cfRule type="cellIs" dxfId="67" priority="62" operator="between">
      <formula>6.8</formula>
      <formula>19.9</formula>
    </cfRule>
    <cfRule type="cellIs" dxfId="66" priority="121" operator="between">
      <formula>3</formula>
      <formula>5</formula>
    </cfRule>
    <cfRule type="cellIs" dxfId="65" priority="122" operator="between">
      <formula>3</formula>
      <formula>3.5</formula>
    </cfRule>
    <cfRule type="cellIs" dxfId="64" priority="123" operator="lessThan">
      <formula>3</formula>
    </cfRule>
  </conditionalFormatting>
  <conditionalFormatting sqref="G14">
    <cfRule type="cellIs" dxfId="63" priority="119" operator="equal">
      <formula>0</formula>
    </cfRule>
    <cfRule type="cellIs" dxfId="62" priority="120" operator="greaterThan">
      <formula>0</formula>
    </cfRule>
  </conditionalFormatting>
  <conditionalFormatting sqref="E21:E23">
    <cfRule type="cellIs" dxfId="61" priority="69" operator="lessThan">
      <formula>60</formula>
    </cfRule>
    <cfRule type="cellIs" dxfId="60" priority="105" operator="between">
      <formula>6</formula>
      <formula>10</formula>
    </cfRule>
    <cfRule type="cellIs" dxfId="59" priority="106" operator="lessThan">
      <formula>6</formula>
    </cfRule>
  </conditionalFormatting>
  <conditionalFormatting sqref="E21">
    <cfRule type="cellIs" dxfId="58" priority="101" operator="between">
      <formula>60</formula>
      <formula>100</formula>
    </cfRule>
    <cfRule type="cellIs" dxfId="57" priority="104" operator="lessThan">
      <formula>60</formula>
    </cfRule>
  </conditionalFormatting>
  <conditionalFormatting sqref="E22">
    <cfRule type="cellIs" dxfId="56" priority="103" operator="lessThan">
      <formula>60</formula>
    </cfRule>
  </conditionalFormatting>
  <conditionalFormatting sqref="E23">
    <cfRule type="cellIs" dxfId="55" priority="102" operator="lessThan">
      <formula>60</formula>
    </cfRule>
  </conditionalFormatting>
  <conditionalFormatting sqref="E22:E23">
    <cfRule type="cellIs" dxfId="54" priority="100" operator="between">
      <formula>60</formula>
      <formula>100</formula>
    </cfRule>
  </conditionalFormatting>
  <conditionalFormatting sqref="H21">
    <cfRule type="cellIs" dxfId="53" priority="97" operator="greaterThan">
      <formula>0.95</formula>
    </cfRule>
    <cfRule type="cellIs" dxfId="52" priority="98" operator="between">
      <formula>0.6</formula>
      <formula>0.9</formula>
    </cfRule>
    <cfRule type="cellIs" dxfId="51" priority="99" operator="lessThan">
      <formula>0.6</formula>
    </cfRule>
  </conditionalFormatting>
  <conditionalFormatting sqref="G14:H17 H3:H13 G2:H2">
    <cfRule type="cellIs" dxfId="50" priority="91" operator="equal">
      <formula>0</formula>
    </cfRule>
  </conditionalFormatting>
  <conditionalFormatting sqref="H2:H17">
    <cfRule type="cellIs" dxfId="49" priority="82" operator="between">
      <formula>90</formula>
      <formula>100</formula>
    </cfRule>
    <cfRule type="cellIs" dxfId="48" priority="83" operator="between">
      <formula>60</formula>
      <formula>90</formula>
    </cfRule>
    <cfRule type="cellIs" dxfId="47" priority="84" operator="lessThan">
      <formula>60</formula>
    </cfRule>
  </conditionalFormatting>
  <conditionalFormatting sqref="H21:H23">
    <cfRule type="cellIs" dxfId="46" priority="58" operator="between">
      <formula>90</formula>
      <formula>100</formula>
    </cfRule>
    <cfRule type="cellIs" dxfId="45" priority="59" operator="between">
      <formula>60</formula>
      <formula>90</formula>
    </cfRule>
    <cfRule type="cellIs" dxfId="44" priority="68" operator="lessThan">
      <formula>60</formula>
    </cfRule>
  </conditionalFormatting>
  <conditionalFormatting sqref="G2">
    <cfRule type="cellIs" dxfId="43" priority="67" operator="between">
      <formula>0</formula>
      <formula>10</formula>
    </cfRule>
  </conditionalFormatting>
  <conditionalFormatting sqref="G14:G17">
    <cfRule type="cellIs" dxfId="42" priority="63" operator="between">
      <formula>0</formula>
      <formula>7</formula>
    </cfRule>
  </conditionalFormatting>
  <conditionalFormatting sqref="E29">
    <cfRule type="cellIs" dxfId="41" priority="48" operator="lessThan">
      <formula>60</formula>
    </cfRule>
    <cfRule type="cellIs" dxfId="40" priority="49" operator="greaterThan">
      <formula>0.95</formula>
    </cfRule>
    <cfRule type="cellIs" dxfId="39" priority="50" operator="between">
      <formula>0.6</formula>
      <formula>0.9</formula>
    </cfRule>
    <cfRule type="cellIs" dxfId="38" priority="51" operator="lessThan">
      <formula>0.6</formula>
    </cfRule>
  </conditionalFormatting>
  <conditionalFormatting sqref="G2">
    <cfRule type="cellIs" dxfId="37" priority="64" operator="between">
      <formula>16.6</formula>
      <formula>16.7</formula>
    </cfRule>
    <cfRule type="cellIs" dxfId="36" priority="65" operator="equal">
      <formula>50</formula>
    </cfRule>
    <cfRule type="cellIs" dxfId="35" priority="66" operator="between">
      <formula>16.7</formula>
      <formula>49.9</formula>
    </cfRule>
  </conditionalFormatting>
  <conditionalFormatting sqref="F10:F13">
    <cfRule type="cellIs" dxfId="34" priority="11" operator="equal">
      <formula>0</formula>
    </cfRule>
    <cfRule type="cellIs" dxfId="33" priority="12" operator="equal">
      <formula>3</formula>
    </cfRule>
    <cfRule type="cellIs" dxfId="32" priority="13" operator="greaterThan">
      <formula>1</formula>
    </cfRule>
    <cfRule type="cellIs" dxfId="31" priority="14" operator="between">
      <formula>0</formula>
      <formula>1</formula>
    </cfRule>
    <cfRule type="cellIs" dxfId="30" priority="15" operator="between">
      <formula>1</formula>
      <formula>3</formula>
    </cfRule>
    <cfRule type="cellIs" dxfId="29" priority="16" operator="equal">
      <formula>3</formula>
    </cfRule>
    <cfRule type="cellIs" dxfId="28" priority="17" operator="equal">
      <formula>1</formula>
    </cfRule>
    <cfRule type="cellIs" dxfId="27" priority="19" operator="equal">
      <formula>0</formula>
    </cfRule>
    <cfRule type="cellIs" dxfId="26" priority="31" operator="between">
      <formula>6</formula>
      <formula>10</formula>
    </cfRule>
    <cfRule type="cellIs" dxfId="25" priority="32" operator="lessThan">
      <formula>6</formula>
    </cfRule>
  </conditionalFormatting>
  <conditionalFormatting sqref="F10:F13">
    <cfRule type="cellIs" dxfId="24" priority="29" operator="equal">
      <formula>0</formula>
    </cfRule>
    <cfRule type="cellIs" dxfId="23" priority="30" operator="greaterThan">
      <formula>0</formula>
    </cfRule>
  </conditionalFormatting>
  <conditionalFormatting sqref="G10">
    <cfRule type="cellIs" dxfId="22" priority="4" operator="equal">
      <formula>20</formula>
    </cfRule>
    <cfRule type="cellIs" dxfId="21" priority="5" operator="equal">
      <formula>7</formula>
    </cfRule>
    <cfRule type="cellIs" dxfId="20" priority="6" operator="between">
      <formula>7.1</formula>
      <formula>19.9</formula>
    </cfRule>
    <cfRule type="cellIs" dxfId="19" priority="26" operator="between">
      <formula>3</formula>
      <formula>5</formula>
    </cfRule>
    <cfRule type="cellIs" dxfId="18" priority="27" operator="between">
      <formula>3</formula>
      <formula>3.5</formula>
    </cfRule>
    <cfRule type="cellIs" dxfId="17" priority="28" operator="lessThan">
      <formula>3</formula>
    </cfRule>
  </conditionalFormatting>
  <conditionalFormatting sqref="G10">
    <cfRule type="cellIs" dxfId="16" priority="24" operator="equal">
      <formula>0</formula>
    </cfRule>
    <cfRule type="cellIs" dxfId="15" priority="25" operator="greaterThan">
      <formula>0</formula>
    </cfRule>
  </conditionalFormatting>
  <conditionalFormatting sqref="G10:G13">
    <cfRule type="cellIs" dxfId="14" priority="18" operator="equal">
      <formula>0</formula>
    </cfRule>
  </conditionalFormatting>
  <conditionalFormatting sqref="G10:G13">
    <cfRule type="cellIs" dxfId="13" priority="8" operator="equal">
      <formula>30</formula>
    </cfRule>
    <cfRule type="cellIs" dxfId="12" priority="9" operator="lessThanOrEqual">
      <formula>8.34</formula>
    </cfRule>
    <cfRule type="cellIs" dxfId="11" priority="10" operator="between">
      <formula>0</formula>
      <formula>10</formula>
    </cfRule>
  </conditionalFormatting>
  <conditionalFormatting sqref="G10:G13">
    <cfRule type="cellIs" dxfId="10" priority="7" operator="equal">
      <formula>20</formula>
    </cfRule>
  </conditionalFormatting>
  <conditionalFormatting sqref="M2:O17">
    <cfRule type="cellIs" dxfId="9" priority="3" operator="equal">
      <formula>1</formula>
    </cfRule>
    <cfRule type="cellIs" dxfId="8" priority="2" operator="equal">
      <formula>2</formula>
    </cfRule>
    <cfRule type="cellIs" dxfId="7" priority="1" operator="equal">
      <formula>3</formula>
    </cfRule>
  </conditionalFormatting>
  <dataValidations count="1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1:E23">
      <formula1>1</formula1>
      <formula2>100</formula2>
    </dataValidation>
  </dataValidations>
  <pageMargins left="0.7" right="0.7" top="0.75" bottom="0.75" header="0.3" footer="0.3"/>
  <pageSetup scale="29" orientation="portrait" r:id="rId1"/>
  <ignoredErrors>
    <ignoredError sqref="E2:G2 E3:E9 F4 F6 F8 F10:G10 F12 F14:G14 F16 H21 E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7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E2:E17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D23</xm:sqref>
        </x14:dataValidation>
        <x14:dataValidation type="list" allowBlank="1" showInputMessage="1" showErrorMessage="1">
          <x14:formula1>
            <xm:f>'listado-preescolar'!$D$4:$F$4</xm:f>
          </x14:formula1>
          <xm:sqref>D3</xm:sqref>
        </x14:dataValidation>
        <x14:dataValidation type="list" allowBlank="1" showInputMessage="1" showErrorMessage="1">
          <x14:formula1>
            <xm:f>'listado-preescolar'!$D$5:$F$5</xm:f>
          </x14:formula1>
          <xm:sqref>D4</xm:sqref>
        </x14:dataValidation>
        <x14:dataValidation type="list" allowBlank="1" showInputMessage="1" showErrorMessage="1">
          <x14:formula1>
            <xm:f>'listado-preescolar'!$D$6:$F$6</xm:f>
          </x14:formula1>
          <xm:sqref>D5</xm:sqref>
        </x14:dataValidation>
        <x14:dataValidation type="list" allowBlank="1" showInputMessage="1" showErrorMessage="1">
          <x14:formula1>
            <xm:f>'listado-preescolar'!$D$15:$F$15</xm:f>
          </x14:formula1>
          <xm:sqref>D14</xm:sqref>
        </x14:dataValidation>
        <x14:dataValidation type="list" allowBlank="1" showInputMessage="1" showErrorMessage="1">
          <x14:formula1>
            <xm:f>'listado-preescolar'!$D$16:$F$16</xm:f>
          </x14:formula1>
          <xm:sqref>D15</xm:sqref>
        </x14:dataValidation>
        <x14:dataValidation type="list" allowBlank="1" showInputMessage="1" showErrorMessage="1">
          <x14:formula1>
            <xm:f>'listado-preescolar'!$D$17:$F$17</xm:f>
          </x14:formula1>
          <xm:sqref>D16</xm:sqref>
        </x14:dataValidation>
        <x14:dataValidation type="list" allowBlank="1" showInputMessage="1" showErrorMessage="1">
          <x14:formula1>
            <xm:f>'listado-preescolar'!$D$18:$F$18</xm:f>
          </x14:formula1>
          <xm:sqref>D17</xm:sqref>
        </x14:dataValidation>
        <x14:dataValidation type="list" allowBlank="1" showInputMessage="1" showErrorMessage="1">
          <x14:formula1>
            <xm:f>'listado-preescolar'!$D$3:$F$3</xm:f>
          </x14:formula1>
          <xm:sqref>D2</xm:sqref>
        </x14:dataValidation>
        <x14:dataValidation type="list" allowBlank="1" showInputMessage="1" showErrorMessage="1">
          <x14:formula1>
            <xm:f>'listado-preescolar'!$D$7:$F$7</xm:f>
          </x14:formula1>
          <xm:sqref>D6</xm:sqref>
        </x14:dataValidation>
        <x14:dataValidation type="list" allowBlank="1" showInputMessage="1" showErrorMessage="1">
          <x14:formula1>
            <xm:f>'listado-preescolar'!$D$8:$F$8</xm:f>
          </x14:formula1>
          <xm:sqref>D7</xm:sqref>
        </x14:dataValidation>
        <x14:dataValidation type="list" allowBlank="1" showInputMessage="1" showErrorMessage="1">
          <x14:formula1>
            <xm:f>'listado-preescolar'!$D$9:$F$9</xm:f>
          </x14:formula1>
          <xm:sqref>D8</xm:sqref>
        </x14:dataValidation>
        <x14:dataValidation type="list" allowBlank="1" showInputMessage="1" showErrorMessage="1">
          <x14:formula1>
            <xm:f>'listado-preescolar'!$D$10:$F$10</xm:f>
          </x14:formula1>
          <xm:sqref>D9</xm:sqref>
        </x14:dataValidation>
        <x14:dataValidation type="list" allowBlank="1" showInputMessage="1" showErrorMessage="1">
          <x14:formula1>
            <xm:f>'listado-preescolar'!$D$11:$F$11</xm:f>
          </x14:formula1>
          <xm:sqref>D10</xm:sqref>
        </x14:dataValidation>
        <x14:dataValidation type="list" allowBlank="1" showInputMessage="1" showErrorMessage="1">
          <x14:formula1>
            <xm:f>'listado-preescolar'!$D$12:$F$12</xm:f>
          </x14:formula1>
          <xm:sqref>D11</xm:sqref>
        </x14:dataValidation>
        <x14:dataValidation type="list" allowBlank="1" showInputMessage="1" showErrorMessage="1">
          <x14:formula1>
            <xm:f>'listado-preescolar'!$D$14:$F$14</xm:f>
          </x14:formula1>
          <xm:sqref>D13</xm:sqref>
        </x14:dataValidation>
        <x14:dataValidation type="list" allowBlank="1" showInputMessage="1" showErrorMessage="1">
          <x14:formula1>
            <xm:f>'listado-preescolar'!$D$13:$F$13</xm:f>
          </x14:formula1>
          <xm:sqref>D12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D21 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baseColWidth="10" defaultRowHeight="15" x14ac:dyDescent="0.25"/>
  <cols>
    <col min="2" max="2" width="14.28515625" customWidth="1"/>
    <col min="3" max="3" width="33" customWidth="1"/>
    <col min="4" max="4" width="40.7109375" customWidth="1"/>
    <col min="5" max="5" width="40" customWidth="1"/>
    <col min="6" max="6" width="39.85546875" customWidth="1"/>
  </cols>
  <sheetData>
    <row r="1" spans="1:6" x14ac:dyDescent="0.25">
      <c r="A1" s="144" t="s">
        <v>27</v>
      </c>
      <c r="B1" s="144"/>
      <c r="C1" s="144"/>
      <c r="D1" s="144"/>
      <c r="E1" s="144"/>
      <c r="F1" s="144"/>
    </row>
    <row r="2" spans="1:6" x14ac:dyDescent="0.25">
      <c r="A2" s="145" t="s">
        <v>0</v>
      </c>
      <c r="B2" s="145"/>
      <c r="C2" s="12" t="s">
        <v>1</v>
      </c>
      <c r="D2" s="13" t="s">
        <v>28</v>
      </c>
      <c r="E2" s="13" t="s">
        <v>30</v>
      </c>
      <c r="F2" s="13" t="s">
        <v>31</v>
      </c>
    </row>
    <row r="3" spans="1:6" ht="89.25" x14ac:dyDescent="0.25">
      <c r="A3" s="151" t="s">
        <v>15</v>
      </c>
      <c r="B3" s="147" t="s">
        <v>44</v>
      </c>
      <c r="C3" s="31" t="s">
        <v>97</v>
      </c>
      <c r="D3" s="30" t="s">
        <v>98</v>
      </c>
      <c r="E3" s="30" t="s">
        <v>99</v>
      </c>
      <c r="F3" s="30" t="s">
        <v>67</v>
      </c>
    </row>
    <row r="4" spans="1:6" ht="76.5" x14ac:dyDescent="0.25">
      <c r="A4" s="152"/>
      <c r="B4" s="148"/>
      <c r="C4" s="14" t="s">
        <v>93</v>
      </c>
      <c r="D4" s="14" t="s">
        <v>59</v>
      </c>
      <c r="E4" s="14" t="s">
        <v>68</v>
      </c>
      <c r="F4" s="14" t="s">
        <v>69</v>
      </c>
    </row>
    <row r="5" spans="1:6" ht="63.75" x14ac:dyDescent="0.25">
      <c r="A5" s="152"/>
      <c r="B5" s="147" t="s">
        <v>45</v>
      </c>
      <c r="C5" s="30" t="s">
        <v>100</v>
      </c>
      <c r="D5" s="30" t="s">
        <v>101</v>
      </c>
      <c r="E5" s="30" t="s">
        <v>70</v>
      </c>
      <c r="F5" s="30" t="s">
        <v>71</v>
      </c>
    </row>
    <row r="6" spans="1:6" ht="51" x14ac:dyDescent="0.25">
      <c r="A6" s="152"/>
      <c r="B6" s="148"/>
      <c r="C6" s="14" t="s">
        <v>51</v>
      </c>
      <c r="D6" s="14" t="s">
        <v>60</v>
      </c>
      <c r="E6" s="14" t="s">
        <v>102</v>
      </c>
      <c r="F6" s="14" t="s">
        <v>103</v>
      </c>
    </row>
    <row r="7" spans="1:6" ht="51" x14ac:dyDescent="0.25">
      <c r="A7" s="152"/>
      <c r="B7" s="154" t="s">
        <v>46</v>
      </c>
      <c r="C7" s="30" t="s">
        <v>52</v>
      </c>
      <c r="D7" s="30" t="s">
        <v>61</v>
      </c>
      <c r="E7" s="30" t="s">
        <v>72</v>
      </c>
      <c r="F7" s="30" t="s">
        <v>73</v>
      </c>
    </row>
    <row r="8" spans="1:6" ht="51" x14ac:dyDescent="0.25">
      <c r="A8" s="152"/>
      <c r="B8" s="154"/>
      <c r="C8" s="14" t="s">
        <v>104</v>
      </c>
      <c r="D8" s="14" t="s">
        <v>62</v>
      </c>
      <c r="E8" s="14" t="s">
        <v>105</v>
      </c>
      <c r="F8" s="14" t="s">
        <v>74</v>
      </c>
    </row>
    <row r="9" spans="1:6" ht="63.75" x14ac:dyDescent="0.25">
      <c r="A9" s="152"/>
      <c r="B9" s="147" t="s">
        <v>47</v>
      </c>
      <c r="C9" s="30" t="s">
        <v>53</v>
      </c>
      <c r="D9" s="30" t="s">
        <v>106</v>
      </c>
      <c r="E9" s="30" t="s">
        <v>75</v>
      </c>
      <c r="F9" s="30" t="s">
        <v>107</v>
      </c>
    </row>
    <row r="10" spans="1:6" ht="51" x14ac:dyDescent="0.25">
      <c r="A10" s="153"/>
      <c r="B10" s="155"/>
      <c r="C10" s="14" t="s">
        <v>108</v>
      </c>
      <c r="D10" s="14" t="s">
        <v>63</v>
      </c>
      <c r="E10" s="14" t="s">
        <v>76</v>
      </c>
      <c r="F10" s="14" t="s">
        <v>77</v>
      </c>
    </row>
    <row r="11" spans="1:6" ht="51" x14ac:dyDescent="0.25">
      <c r="A11" s="146" t="s">
        <v>14</v>
      </c>
      <c r="B11" s="147" t="s">
        <v>48</v>
      </c>
      <c r="C11" s="30" t="s">
        <v>54</v>
      </c>
      <c r="D11" s="30" t="s">
        <v>94</v>
      </c>
      <c r="E11" s="30" t="s">
        <v>78</v>
      </c>
      <c r="F11" s="30" t="s">
        <v>79</v>
      </c>
    </row>
    <row r="12" spans="1:6" ht="102" x14ac:dyDescent="0.25">
      <c r="A12" s="146"/>
      <c r="B12" s="148"/>
      <c r="C12" s="14" t="s">
        <v>95</v>
      </c>
      <c r="D12" s="14" t="s">
        <v>96</v>
      </c>
      <c r="E12" s="14" t="s">
        <v>80</v>
      </c>
      <c r="F12" s="14" t="s">
        <v>81</v>
      </c>
    </row>
    <row r="13" spans="1:6" ht="51" x14ac:dyDescent="0.25">
      <c r="A13" s="146"/>
      <c r="B13" s="147" t="s">
        <v>49</v>
      </c>
      <c r="C13" s="30" t="s">
        <v>55</v>
      </c>
      <c r="D13" s="30" t="s">
        <v>64</v>
      </c>
      <c r="E13" s="30" t="s">
        <v>82</v>
      </c>
      <c r="F13" s="30" t="s">
        <v>83</v>
      </c>
    </row>
    <row r="14" spans="1:6" ht="51" x14ac:dyDescent="0.25">
      <c r="A14" s="146"/>
      <c r="B14" s="148"/>
      <c r="C14" s="14" t="s">
        <v>56</v>
      </c>
      <c r="D14" s="14" t="s">
        <v>65</v>
      </c>
      <c r="E14" s="14" t="s">
        <v>84</v>
      </c>
      <c r="F14" s="14" t="s">
        <v>85</v>
      </c>
    </row>
    <row r="15" spans="1:6" ht="63.75" x14ac:dyDescent="0.25">
      <c r="A15" s="146" t="s">
        <v>17</v>
      </c>
      <c r="B15" s="147" t="s">
        <v>50</v>
      </c>
      <c r="C15" s="30" t="s">
        <v>92</v>
      </c>
      <c r="D15" s="30" t="s">
        <v>66</v>
      </c>
      <c r="E15" s="30" t="s">
        <v>86</v>
      </c>
      <c r="F15" s="30" t="s">
        <v>87</v>
      </c>
    </row>
    <row r="16" spans="1:6" ht="51" x14ac:dyDescent="0.25">
      <c r="A16" s="146"/>
      <c r="B16" s="148"/>
      <c r="C16" s="14" t="s">
        <v>57</v>
      </c>
      <c r="D16" s="14" t="s">
        <v>109</v>
      </c>
      <c r="E16" s="14" t="s">
        <v>110</v>
      </c>
      <c r="F16" s="14" t="s">
        <v>88</v>
      </c>
    </row>
    <row r="17" spans="1:6" ht="38.25" x14ac:dyDescent="0.25">
      <c r="A17" s="146"/>
      <c r="B17" s="147" t="s">
        <v>19</v>
      </c>
      <c r="C17" s="30" t="s">
        <v>111</v>
      </c>
      <c r="D17" s="30" t="s">
        <v>112</v>
      </c>
      <c r="E17" s="30" t="s">
        <v>89</v>
      </c>
      <c r="F17" s="30" t="s">
        <v>113</v>
      </c>
    </row>
    <row r="18" spans="1:6" ht="76.5" x14ac:dyDescent="0.25">
      <c r="A18" s="146"/>
      <c r="B18" s="148"/>
      <c r="C18" s="14" t="s">
        <v>58</v>
      </c>
      <c r="D18" s="14" t="s">
        <v>114</v>
      </c>
      <c r="E18" s="14" t="s">
        <v>115</v>
      </c>
      <c r="F18" s="14" t="s">
        <v>116</v>
      </c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49" t="s">
        <v>32</v>
      </c>
      <c r="C20" s="150"/>
      <c r="D20" s="11"/>
      <c r="E20" s="11"/>
      <c r="F20" s="11"/>
    </row>
    <row r="21" spans="1:6" x14ac:dyDescent="0.25">
      <c r="A21" s="11"/>
      <c r="B21" s="15" t="s">
        <v>33</v>
      </c>
      <c r="C21" s="15" t="s">
        <v>34</v>
      </c>
      <c r="D21" s="11"/>
      <c r="E21" s="11"/>
      <c r="F21" s="11"/>
    </row>
    <row r="22" spans="1:6" x14ac:dyDescent="0.25">
      <c r="A22" s="11"/>
      <c r="B22" s="16" t="s">
        <v>14</v>
      </c>
      <c r="C22" s="17">
        <v>0.2</v>
      </c>
      <c r="D22" s="11"/>
      <c r="E22" s="11"/>
      <c r="F22" s="11"/>
    </row>
    <row r="23" spans="1:6" x14ac:dyDescent="0.25">
      <c r="A23" s="11"/>
      <c r="B23" s="16" t="s">
        <v>15</v>
      </c>
      <c r="C23" s="17">
        <v>0.5</v>
      </c>
      <c r="D23" s="11"/>
      <c r="E23" s="11"/>
      <c r="F23" s="11"/>
    </row>
    <row r="24" spans="1:6" ht="15.75" thickBot="1" x14ac:dyDescent="0.3">
      <c r="A24" s="11"/>
      <c r="B24" s="18" t="s">
        <v>17</v>
      </c>
      <c r="C24" s="19">
        <v>0.3</v>
      </c>
      <c r="D24" s="11"/>
      <c r="E24" s="11"/>
      <c r="F24" s="11"/>
    </row>
    <row r="25" spans="1:6" ht="15.75" thickTop="1" x14ac:dyDescent="0.25">
      <c r="A25" s="11"/>
      <c r="B25" s="28" t="s">
        <v>35</v>
      </c>
      <c r="C25" s="29">
        <f>SUM(C22:C24)</f>
        <v>1</v>
      </c>
      <c r="D25" s="11"/>
      <c r="E25" s="11"/>
      <c r="F25" s="11"/>
    </row>
  </sheetData>
  <mergeCells count="14">
    <mergeCell ref="B20:C20"/>
    <mergeCell ref="B3:B4"/>
    <mergeCell ref="B5:B6"/>
    <mergeCell ref="A3:A10"/>
    <mergeCell ref="B7:B8"/>
    <mergeCell ref="B9:B10"/>
    <mergeCell ref="A11:A14"/>
    <mergeCell ref="B11:B12"/>
    <mergeCell ref="B13:B14"/>
    <mergeCell ref="A1:F1"/>
    <mergeCell ref="A2:B2"/>
    <mergeCell ref="A15:A18"/>
    <mergeCell ref="B15:B16"/>
    <mergeCell ref="B17:B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view="pageBreakPreview" topLeftCell="A85" zoomScaleNormal="100" zoomScaleSheetLayoutView="100" workbookViewId="0">
      <selection activeCell="A7" sqref="A7:T35"/>
    </sheetView>
  </sheetViews>
  <sheetFormatPr baseColWidth="10" defaultRowHeight="15" x14ac:dyDescent="0.25"/>
  <sheetData>
    <row r="1" spans="1:20" x14ac:dyDescent="0.25">
      <c r="A1" s="158" t="s">
        <v>36</v>
      </c>
      <c r="B1" s="158"/>
      <c r="C1" s="158"/>
      <c r="D1" s="158"/>
      <c r="E1" s="158"/>
      <c r="F1" s="158"/>
      <c r="G1" s="158"/>
      <c r="H1" s="158"/>
      <c r="I1" s="160" t="str">
        <f>+IF(PREESCOLAR!E29&lt;60,"No Satisfactorio",IF(PREESCOLAR!E29&gt;90,"Sobresaliente","Satisfactorio"))</f>
        <v>Sobresaliente</v>
      </c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0" x14ac:dyDescent="0.25">
      <c r="A2" s="158"/>
      <c r="B2" s="158"/>
      <c r="C2" s="158"/>
      <c r="D2" s="158"/>
      <c r="E2" s="158"/>
      <c r="F2" s="158"/>
      <c r="G2" s="158"/>
      <c r="H2" s="158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20" x14ac:dyDescent="0.25">
      <c r="A3" s="158"/>
      <c r="B3" s="158"/>
      <c r="C3" s="158"/>
      <c r="D3" s="158"/>
      <c r="E3" s="158"/>
      <c r="F3" s="158"/>
      <c r="G3" s="158"/>
      <c r="H3" s="158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0" x14ac:dyDescent="0.25">
      <c r="A4" s="158"/>
      <c r="B4" s="158"/>
      <c r="C4" s="158"/>
      <c r="D4" s="158"/>
      <c r="E4" s="158"/>
      <c r="F4" s="158"/>
      <c r="G4" s="158"/>
      <c r="H4" s="158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x14ac:dyDescent="0.25">
      <c r="A5" s="158"/>
      <c r="B5" s="158"/>
      <c r="C5" s="158"/>
      <c r="D5" s="158"/>
      <c r="E5" s="158"/>
      <c r="F5" s="158"/>
      <c r="G5" s="158"/>
      <c r="H5" s="158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20" x14ac:dyDescent="0.25">
      <c r="A6" s="159"/>
      <c r="B6" s="159"/>
      <c r="C6" s="159"/>
      <c r="D6" s="159"/>
      <c r="E6" s="159"/>
      <c r="F6" s="159"/>
      <c r="G6" s="159"/>
      <c r="H6" s="159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</row>
    <row r="7" spans="1:20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</row>
    <row r="8" spans="1:20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</row>
    <row r="9" spans="1:20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</row>
    <row r="10" spans="1:20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</row>
    <row r="11" spans="1:20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</row>
    <row r="12" spans="1:20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</row>
    <row r="13" spans="1:20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</row>
    <row r="14" spans="1:20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</row>
    <row r="15" spans="1:20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</row>
    <row r="16" spans="1:20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7" spans="1:20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</row>
    <row r="19" spans="1:20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</row>
    <row r="20" spans="1:20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</row>
    <row r="21" spans="1:20" x14ac:dyDescent="0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</row>
    <row r="22" spans="1:20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</row>
    <row r="23" spans="1:20" x14ac:dyDescent="0.25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</row>
    <row r="24" spans="1:20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</row>
    <row r="25" spans="1:20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</row>
    <row r="26" spans="1:20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</row>
    <row r="27" spans="1:20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1:20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</row>
    <row r="29" spans="1:20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</row>
    <row r="30" spans="1:20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</row>
    <row r="31" spans="1:20" x14ac:dyDescent="0.2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1:20" x14ac:dyDescent="0.2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</row>
    <row r="33" spans="1:20" x14ac:dyDescent="0.2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</row>
    <row r="34" spans="1:20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</row>
    <row r="35" spans="1:20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</row>
    <row r="36" spans="1:20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</row>
    <row r="37" spans="1:20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</row>
    <row r="38" spans="1:20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</row>
    <row r="39" spans="1:20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</row>
    <row r="40" spans="1:20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</row>
    <row r="41" spans="1:20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</row>
    <row r="42" spans="1:20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</row>
    <row r="43" spans="1:20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</row>
    <row r="44" spans="1:20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</row>
    <row r="45" spans="1:20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</row>
    <row r="46" spans="1:20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</row>
    <row r="47" spans="1:20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</row>
    <row r="48" spans="1:20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</row>
    <row r="49" spans="1:20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</row>
    <row r="50" spans="1:20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</row>
    <row r="51" spans="1:20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</row>
    <row r="52" spans="1:20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</row>
    <row r="53" spans="1:20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</row>
    <row r="54" spans="1:20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</row>
    <row r="55" spans="1:20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1:20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</row>
    <row r="60" spans="1:20" x14ac:dyDescent="0.2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</row>
    <row r="61" spans="1:20" x14ac:dyDescent="0.2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</row>
    <row r="62" spans="1:20" x14ac:dyDescent="0.25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</row>
    <row r="63" spans="1:20" x14ac:dyDescent="0.25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</row>
    <row r="64" spans="1:20" x14ac:dyDescent="0.25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</row>
    <row r="65" spans="1:20" x14ac:dyDescent="0.25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</row>
    <row r="66" spans="1:20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</row>
    <row r="67" spans="1:20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</row>
    <row r="68" spans="1:20" x14ac:dyDescent="0.2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</row>
    <row r="69" spans="1:20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1:20" x14ac:dyDescent="0.25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</row>
    <row r="71" spans="1:20" x14ac:dyDescent="0.25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</row>
    <row r="72" spans="1:20" x14ac:dyDescent="0.25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</row>
    <row r="73" spans="1:20" x14ac:dyDescent="0.25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</row>
    <row r="74" spans="1:20" x14ac:dyDescent="0.25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</row>
    <row r="75" spans="1:20" x14ac:dyDescent="0.25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</row>
    <row r="76" spans="1:20" x14ac:dyDescent="0.25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</row>
    <row r="77" spans="1:20" x14ac:dyDescent="0.2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</row>
    <row r="78" spans="1:20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</row>
    <row r="79" spans="1:20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</row>
    <row r="80" spans="1:20" x14ac:dyDescent="0.2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</row>
    <row r="81" spans="1:20" x14ac:dyDescent="0.2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</row>
    <row r="82" spans="1:20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</row>
    <row r="83" spans="1:20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</row>
    <row r="84" spans="1:20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</row>
    <row r="85" spans="1:20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</row>
    <row r="86" spans="1:20" x14ac:dyDescent="0.25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</row>
    <row r="87" spans="1:20" x14ac:dyDescent="0.25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</row>
    <row r="88" spans="1:20" x14ac:dyDescent="0.25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</row>
    <row r="89" spans="1:20" x14ac:dyDescent="0.25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</row>
    <row r="90" spans="1:20" x14ac:dyDescent="0.25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</row>
    <row r="91" spans="1:20" x14ac:dyDescent="0.25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</row>
    <row r="92" spans="1:20" x14ac:dyDescent="0.25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</row>
    <row r="93" spans="1:20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</row>
    <row r="94" spans="1:20" x14ac:dyDescent="0.25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</row>
    <row r="95" spans="1:20" x14ac:dyDescent="0.25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</row>
    <row r="96" spans="1:20" x14ac:dyDescent="0.25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</row>
    <row r="97" spans="1:20" x14ac:dyDescent="0.25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</row>
    <row r="98" spans="1:20" x14ac:dyDescent="0.25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</row>
    <row r="99" spans="1:20" x14ac:dyDescent="0.25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</row>
    <row r="100" spans="1:20" x14ac:dyDescent="0.25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</row>
    <row r="101" spans="1:20" x14ac:dyDescent="0.25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</row>
    <row r="102" spans="1:20" x14ac:dyDescent="0.25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</row>
    <row r="103" spans="1:20" x14ac:dyDescent="0.25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</row>
    <row r="104" spans="1:20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</row>
    <row r="105" spans="1:20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</row>
    <row r="106" spans="1:20" x14ac:dyDescent="0.25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</row>
    <row r="107" spans="1:20" x14ac:dyDescent="0.25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</row>
    <row r="108" spans="1:20" x14ac:dyDescent="0.2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</row>
    <row r="109" spans="1:20" x14ac:dyDescent="0.25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</row>
    <row r="110" spans="1:20" x14ac:dyDescent="0.2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</row>
    <row r="111" spans="1:20" x14ac:dyDescent="0.2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</row>
    <row r="112" spans="1:20" x14ac:dyDescent="0.2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</row>
    <row r="113" spans="1:20" x14ac:dyDescent="0.2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</row>
    <row r="114" spans="1:20" x14ac:dyDescent="0.2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</row>
    <row r="115" spans="1:20" x14ac:dyDescent="0.2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</row>
    <row r="116" spans="1:20" x14ac:dyDescent="0.2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</row>
    <row r="117" spans="1:20" x14ac:dyDescent="0.2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</row>
    <row r="118" spans="1:20" x14ac:dyDescent="0.2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</row>
    <row r="119" spans="1:20" x14ac:dyDescent="0.2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</row>
    <row r="120" spans="1:20" x14ac:dyDescent="0.2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</row>
    <row r="121" spans="1:20" x14ac:dyDescent="0.2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</row>
    <row r="122" spans="1:20" x14ac:dyDescent="0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</row>
    <row r="123" spans="1:20" x14ac:dyDescent="0.2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</row>
    <row r="124" spans="1:20" x14ac:dyDescent="0.2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</row>
    <row r="125" spans="1:20" x14ac:dyDescent="0.2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</row>
    <row r="126" spans="1:20" x14ac:dyDescent="0.2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</row>
    <row r="127" spans="1:20" x14ac:dyDescent="0.2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</row>
    <row r="128" spans="1:20" x14ac:dyDescent="0.2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</row>
    <row r="129" spans="1:20" x14ac:dyDescent="0.2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</row>
    <row r="130" spans="1:20" x14ac:dyDescent="0.2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</row>
    <row r="131" spans="1:20" x14ac:dyDescent="0.2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</row>
    <row r="132" spans="1:20" x14ac:dyDescent="0.2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</row>
    <row r="133" spans="1:20" x14ac:dyDescent="0.2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</row>
    <row r="134" spans="1:20" x14ac:dyDescent="0.2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</row>
    <row r="135" spans="1:20" x14ac:dyDescent="0.2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</row>
    <row r="136" spans="1:20" x14ac:dyDescent="0.2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</row>
    <row r="137" spans="1:20" x14ac:dyDescent="0.2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</row>
    <row r="138" spans="1:20" x14ac:dyDescent="0.2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</row>
  </sheetData>
  <mergeCells count="7">
    <mergeCell ref="A78:T109"/>
    <mergeCell ref="A110:T138"/>
    <mergeCell ref="A1:H6"/>
    <mergeCell ref="I1:T6"/>
    <mergeCell ref="A7:T35"/>
    <mergeCell ref="A36:T59"/>
    <mergeCell ref="A60:T77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22" sqref="L22"/>
    </sheetView>
  </sheetViews>
  <sheetFormatPr baseColWidth="10" defaultRowHeight="15" x14ac:dyDescent="0.2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 x14ac:dyDescent="0.25">
      <c r="C1" s="26"/>
      <c r="H1" s="26"/>
    </row>
    <row r="2" spans="2:12" x14ac:dyDescent="0.25">
      <c r="C2" s="26"/>
      <c r="H2" s="26"/>
    </row>
    <row r="3" spans="2:12" x14ac:dyDescent="0.25">
      <c r="C3" s="26"/>
      <c r="H3" s="26"/>
    </row>
    <row r="4" spans="2:12" x14ac:dyDescent="0.25">
      <c r="C4" s="26"/>
      <c r="H4" s="26"/>
    </row>
    <row r="5" spans="2:12" x14ac:dyDescent="0.25">
      <c r="C5" s="26"/>
      <c r="H5" s="26"/>
    </row>
    <row r="6" spans="2:12" x14ac:dyDescent="0.25">
      <c r="C6" s="26"/>
      <c r="H6" s="26"/>
    </row>
    <row r="7" spans="2:12" ht="15.75" thickBot="1" x14ac:dyDescent="0.3">
      <c r="C7" s="26"/>
      <c r="H7" s="26"/>
    </row>
    <row r="8" spans="2:12" ht="15.75" thickBot="1" x14ac:dyDescent="0.3">
      <c r="C8" s="26"/>
      <c r="H8" s="26"/>
      <c r="L8" s="92" t="s">
        <v>129</v>
      </c>
    </row>
    <row r="9" spans="2:12" ht="15.75" thickBot="1" x14ac:dyDescent="0.3">
      <c r="B9" t="s">
        <v>14</v>
      </c>
      <c r="C9" s="26">
        <f>+PREESCOLAR!G10/20</f>
        <v>1</v>
      </c>
      <c r="G9" t="s">
        <v>38</v>
      </c>
      <c r="H9" s="26">
        <f>+PREESCOLAR!F10/3</f>
        <v>1</v>
      </c>
      <c r="L9" s="93" t="s">
        <v>130</v>
      </c>
    </row>
    <row r="10" spans="2:12" ht="15.75" thickBot="1" x14ac:dyDescent="0.3">
      <c r="B10" t="s">
        <v>15</v>
      </c>
      <c r="C10" s="26">
        <f>+PREESCOLAR!G2/50</f>
        <v>1</v>
      </c>
      <c r="G10" t="s">
        <v>39</v>
      </c>
      <c r="H10" s="26">
        <f>+PREESCOLAR!F12/3</f>
        <v>1</v>
      </c>
      <c r="L10" s="89" t="s">
        <v>123</v>
      </c>
    </row>
    <row r="11" spans="2:12" ht="15.75" thickBot="1" x14ac:dyDescent="0.3">
      <c r="B11" t="s">
        <v>17</v>
      </c>
      <c r="C11" s="26">
        <f>+PREESCOLAR!G14/30</f>
        <v>1</v>
      </c>
      <c r="G11" t="s">
        <v>40</v>
      </c>
      <c r="H11" s="26">
        <f>+PREESCOLAR!F2/3</f>
        <v>1</v>
      </c>
      <c r="L11" s="90" t="s">
        <v>124</v>
      </c>
    </row>
    <row r="12" spans="2:12" ht="15.75" thickBot="1" x14ac:dyDescent="0.3">
      <c r="G12" t="s">
        <v>41</v>
      </c>
      <c r="H12" s="26">
        <f>+PREESCOLAR!F4/3</f>
        <v>1</v>
      </c>
      <c r="L12" s="89" t="s">
        <v>125</v>
      </c>
    </row>
    <row r="13" spans="2:12" ht="15.75" thickBot="1" x14ac:dyDescent="0.3">
      <c r="C13" s="26"/>
      <c r="G13" t="s">
        <v>90</v>
      </c>
      <c r="H13" s="26">
        <f>+PREESCOLAR!F6/3</f>
        <v>1</v>
      </c>
      <c r="L13" s="90" t="s">
        <v>126</v>
      </c>
    </row>
    <row r="14" spans="2:12" ht="15.75" thickBot="1" x14ac:dyDescent="0.3">
      <c r="C14" s="26"/>
      <c r="G14" t="s">
        <v>91</v>
      </c>
      <c r="H14" s="26">
        <f>+PREESCOLAR!F8/3</f>
        <v>1</v>
      </c>
      <c r="L14" s="89" t="s">
        <v>127</v>
      </c>
    </row>
    <row r="15" spans="2:12" ht="15.75" thickBot="1" x14ac:dyDescent="0.3">
      <c r="C15" s="26"/>
      <c r="G15" t="s">
        <v>42</v>
      </c>
      <c r="H15" s="26">
        <f>+PREESCOLAR!F14/3</f>
        <v>1</v>
      </c>
      <c r="L15" s="91" t="s">
        <v>128</v>
      </c>
    </row>
    <row r="16" spans="2:12" x14ac:dyDescent="0.25">
      <c r="C16" s="26"/>
      <c r="G16" t="s">
        <v>43</v>
      </c>
      <c r="H16" s="26">
        <f>+PREESCOLAR!F16/3</f>
        <v>1</v>
      </c>
    </row>
    <row r="17" spans="3:13" x14ac:dyDescent="0.25">
      <c r="C17" s="26"/>
    </row>
    <row r="18" spans="3:13" x14ac:dyDescent="0.25">
      <c r="C18" s="26"/>
    </row>
    <row r="19" spans="3:13" x14ac:dyDescent="0.25">
      <c r="C19" s="26"/>
      <c r="L19" t="str">
        <f>+PREESCOLAR!D21</f>
        <v>·         Trabajo en equipo</v>
      </c>
      <c r="M19" s="27">
        <f>+PREESCOLAR!E21/100</f>
        <v>1</v>
      </c>
    </row>
    <row r="20" spans="3:13" x14ac:dyDescent="0.25">
      <c r="C20" s="26"/>
      <c r="H20" s="26"/>
      <c r="L20" t="str">
        <f>+PREESCOLAR!D22</f>
        <v>·         Iniciativa</v>
      </c>
      <c r="M20" s="27">
        <f>+PREESCOLAR!E22/100</f>
        <v>1</v>
      </c>
    </row>
    <row r="21" spans="3:13" x14ac:dyDescent="0.25">
      <c r="C21" s="26"/>
      <c r="H21" s="26"/>
      <c r="L21" t="str">
        <f>+PREESCOLAR!D23</f>
        <v>·         Orientación al logro</v>
      </c>
      <c r="M21" s="27">
        <f>+PREESCOLAR!E23/100</f>
        <v>1</v>
      </c>
    </row>
    <row r="22" spans="3:13" x14ac:dyDescent="0.25">
      <c r="C22" s="26"/>
      <c r="H22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preescolar-Valores</vt:lpstr>
      <vt:lpstr>PREESCOLAR</vt:lpstr>
      <vt:lpstr>listado-preescolar</vt:lpstr>
      <vt:lpstr>Gráficas</vt:lpstr>
      <vt:lpstr>Cumplimientos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Dora Luz Cañon Puentes</cp:lastModifiedBy>
  <dcterms:created xsi:type="dcterms:W3CDTF">2017-08-30T15:29:58Z</dcterms:created>
  <dcterms:modified xsi:type="dcterms:W3CDTF">2017-11-28T23:31:11Z</dcterms:modified>
</cp:coreProperties>
</file>